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N1'!$A$1:$R$57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D69" i="8"/>
  <c r="C72" i="1" l="1"/>
  <c r="D45" i="8"/>
  <c r="C45"/>
  <c r="D47" i="1"/>
  <c r="C47"/>
  <c r="H10" i="10" l="1"/>
  <c r="H9"/>
  <c r="I2" i="17" l="1"/>
  <c r="H2" i="16"/>
  <c r="I2" i="10"/>
  <c r="C2" i="12"/>
  <c r="C2" i="5"/>
  <c r="C2" i="8"/>
  <c r="C2" i="1"/>
  <c r="C2" i="7"/>
  <c r="C2" i="3"/>
  <c r="M4" i="15" l="1"/>
  <c r="C25" i="3" l="1"/>
  <c r="D69" i="1"/>
  <c r="C69"/>
  <c r="D66"/>
  <c r="C66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D66" i="8" l="1"/>
  <c r="C66"/>
  <c r="D63"/>
  <c r="C63"/>
  <c r="D25" i="3"/>
  <c r="D22" i="7"/>
  <c r="C22"/>
  <c r="I39" i="10" l="1"/>
  <c r="I36" s="1"/>
  <c r="I32"/>
  <c r="I19"/>
  <c r="I17" s="1"/>
  <c r="I14"/>
  <c r="I10"/>
  <c r="G39"/>
  <c r="G36" s="1"/>
  <c r="G32"/>
  <c r="G19"/>
  <c r="G17" s="1"/>
  <c r="G14"/>
  <c r="G10"/>
  <c r="E39"/>
  <c r="E36" s="1"/>
  <c r="E32"/>
  <c r="E19"/>
  <c r="E17" s="1"/>
  <c r="E14"/>
  <c r="E10"/>
  <c r="C39"/>
  <c r="C36" s="1"/>
  <c r="C32"/>
  <c r="C19"/>
  <c r="C17" s="1"/>
  <c r="C14"/>
  <c r="C10"/>
  <c r="E9" l="1"/>
  <c r="G9"/>
  <c r="C9"/>
  <c r="I9"/>
  <c r="J39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J14"/>
  <c r="F14"/>
  <c r="D14"/>
  <c r="B14"/>
  <c r="J10"/>
  <c r="F10"/>
  <c r="D10"/>
  <c r="B10"/>
  <c r="D17" i="5"/>
  <c r="C17"/>
  <c r="D14"/>
  <c r="C14"/>
  <c r="D56" i="8"/>
  <c r="D23"/>
  <c r="C23"/>
  <c r="D14"/>
  <c r="C14"/>
  <c r="D12" i="7"/>
  <c r="C12"/>
  <c r="D17"/>
  <c r="C17"/>
  <c r="D28"/>
  <c r="C28"/>
  <c r="D32"/>
  <c r="C32"/>
  <c r="D35" i="3"/>
  <c r="C35"/>
  <c r="D31"/>
  <c r="C31"/>
  <c r="D20"/>
  <c r="C20"/>
  <c r="C69" i="8" l="1"/>
  <c r="C30" i="3"/>
  <c r="C29" s="1"/>
  <c r="B9" i="10"/>
  <c r="J9"/>
  <c r="D30" i="3"/>
  <c r="D29" s="1"/>
  <c r="C27" i="7"/>
  <c r="D27"/>
  <c r="D9" i="10"/>
  <c r="F9"/>
</calcChain>
</file>

<file path=xl/sharedStrings.xml><?xml version="1.0" encoding="utf-8"?>
<sst xmlns="http://schemas.openxmlformats.org/spreadsheetml/2006/main" count="1025" uniqueCount="489">
  <si>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</si>
  <si>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</si>
  <si>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</si>
  <si>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</si>
  <si>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</si>
  <si>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</si>
  <si>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</si>
  <si>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</si>
  <si>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</si>
  <si>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</si>
  <si>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</si>
  <si>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</si>
  <si>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</si>
  <si>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</si>
  <si>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</si>
  <si>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</si>
  <si>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</si>
  <si>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</si>
  <si>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</si>
  <si>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</si>
  <si>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</si>
  <si>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</si>
  <si>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</si>
  <si>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</si>
  <si>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</si>
  <si>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</si>
  <si>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</si>
  <si>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</si>
  <si>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</si>
  <si>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</si>
  <si>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</si>
  <si>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</si>
  <si>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</si>
  <si>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</si>
  <si>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</si>
  <si>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</si>
  <si>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</si>
  <si>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</si>
  <si>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</si>
  <si>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</si>
  <si>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</si>
  <si>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</si>
  <si>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</si>
  <si>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</si>
  <si>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</si>
  <si>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</si>
  <si>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</si>
  <si>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</si>
  <si>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</si>
  <si>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</si>
  <si>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</si>
  <si>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</si>
  <si>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</si>
  <si>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</si>
  <si>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</si>
  <si>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</si>
  <si>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</si>
  <si>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</si>
  <si>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</si>
  <si>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</si>
  <si>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</si>
  <si>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</si>
  <si>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</si>
  <si>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</si>
  <si>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</si>
  <si>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</si>
  <si>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</si>
  <si>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</si>
  <si>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</si>
  <si>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</si>
  <si>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</si>
  <si>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</si>
  <si>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</si>
  <si>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</si>
  <si>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</si>
  <si>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</si>
  <si>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</si>
  <si>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</si>
  <si>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</si>
  <si>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</si>
  <si>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</si>
  <si>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</si>
  <si>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</si>
  <si>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</si>
  <si>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</si>
  <si>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</si>
  <si>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</si>
  <si>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</si>
  <si>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</si>
  <si>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</si>
  <si>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</si>
  <si>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</si>
  <si>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</si>
  <si>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</si>
  <si>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</si>
  <si>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</si>
  <si>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</si>
  <si>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</si>
  <si>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</si>
  <si>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</si>
  <si>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</si>
  <si>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</si>
  <si>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</si>
  <si>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</si>
  <si>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</si>
  <si>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</si>
  <si>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</si>
  <si>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</si>
  <si>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</si>
  <si>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</si>
  <si>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</si>
  <si>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</si>
  <si>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</si>
  <si>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</si>
  <si>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</si>
  <si>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</si>
  <si>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</si>
  <si>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</si>
  <si>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</si>
  <si>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</si>
  <si>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</si>
  <si>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</si>
  <si>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</si>
  <si>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</si>
  <si>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</si>
  <si>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</si>
  <si>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</si>
  <si>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</si>
  <si>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</si>
  <si>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</si>
  <si>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</si>
  <si>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</si>
  <si>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</si>
  <si>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</si>
  <si>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</si>
  <si>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</si>
  <si>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</si>
  <si>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</si>
  <si>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</si>
  <si>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</si>
  <si>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</si>
  <si>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</si>
  <si>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</si>
  <si>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</si>
  <si>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</si>
  <si>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</si>
  <si>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</si>
  <si>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</si>
  <si>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</si>
  <si>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</si>
  <si>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</si>
  <si>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</si>
  <si>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</si>
  <si>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</si>
  <si>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</si>
  <si>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</si>
  <si>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</si>
  <si>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</si>
  <si>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</si>
  <si>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</si>
  <si>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</si>
  <si>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</si>
  <si>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</si>
  <si>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</si>
  <si>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</si>
  <si>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</si>
  <si>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</si>
  <si>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</si>
  <si>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</si>
  <si>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</si>
  <si>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</si>
  <si>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</si>
  <si>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</si>
  <si>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</si>
  <si>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</si>
  <si>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</si>
  <si>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</si>
  <si>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</si>
  <si>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</si>
  <si>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</si>
  <si>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</si>
  <si>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</si>
  <si>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</si>
  <si>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</si>
  <si>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</si>
  <si>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</si>
  <si>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</si>
  <si>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</si>
  <si>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</si>
  <si>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</si>
  <si>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</si>
  <si>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</si>
  <si>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</si>
  <si>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</si>
  <si>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</si>
  <si>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</si>
  <si>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</si>
  <si>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</si>
  <si>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</si>
  <si>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</si>
  <si>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</si>
  <si>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</si>
  <si>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</si>
  <si>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</si>
  <si>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</si>
  <si>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</si>
  <si>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</si>
  <si>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</si>
  <si>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</si>
  <si>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</si>
  <si>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</si>
  <si>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</si>
  <si>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</si>
  <si>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</si>
  <si>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</si>
  <si>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</si>
  <si>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</si>
  <si>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</si>
  <si>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</si>
  <si>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</si>
  <si>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</si>
  <si>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</si>
  <si>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</si>
  <si>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</si>
  <si>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</si>
  <si>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</si>
  <si>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</si>
  <si>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</si>
  <si>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</si>
  <si>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</si>
  <si>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</si>
  <si>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</si>
  <si>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</si>
  <si>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</si>
  <si>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</si>
  <si>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</si>
  <si>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</si>
  <si>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</si>
  <si>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</si>
  <si>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</si>
  <si>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</si>
  <si>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</si>
  <si>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</si>
  <si>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</si>
  <si>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</si>
  <si>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</si>
  <si>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</si>
  <si>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</si>
  <si>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</si>
  <si>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</si>
  <si>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</si>
  <si>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</si>
  <si>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</si>
  <si>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</si>
  <si>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</si>
  <si>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</si>
  <si>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</si>
  <si>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</si>
  <si>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</si>
  <si>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</si>
  <si>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</si>
  <si>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</si>
  <si>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</si>
  <si>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</si>
  <si>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</si>
  <si>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</si>
  <si>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</si>
  <si>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</si>
  <si>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</si>
  <si>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</si>
  <si>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</si>
  <si>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</si>
  <si>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</si>
  <si>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</si>
  <si>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</si>
  <si>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</si>
  <si>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</si>
  <si>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</si>
  <si>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</si>
  <si>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</si>
  <si>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</si>
  <si>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</si>
  <si>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</si>
  <si>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</si>
  <si>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</si>
  <si>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</si>
  <si>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</si>
  <si>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</si>
  <si>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</si>
  <si>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</si>
  <si>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</si>
  <si>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</si>
  <si>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</si>
  <si>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</si>
  <si>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</si>
  <si>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</si>
  <si>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</si>
  <si>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</si>
  <si>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</si>
  <si>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</si>
  <si>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</si>
  <si>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</si>
  <si>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</si>
  <si>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</si>
  <si>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</si>
  <si>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</si>
  <si>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</si>
  <si>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</si>
  <si>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</si>
  <si>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</si>
  <si>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</si>
  <si>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</si>
  <si>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</si>
  <si>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</si>
  <si>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</si>
  <si>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</si>
  <si>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</si>
  <si>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</si>
  <si>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</si>
  <si>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</si>
  <si>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</si>
  <si>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</si>
  <si>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</si>
  <si>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 xml:space="preserve"> </t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</si>
  <si>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</si>
  <si>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</si>
  <si>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</si>
  <si>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</si>
  <si>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</si>
  <si>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</si>
  <si>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</si>
  <si>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</si>
  <si>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</si>
  <si>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</si>
  <si>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</si>
  <si>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</si>
  <si>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</si>
  <si>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</si>
  <si>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</si>
  <si>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</si>
  <si>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</si>
  <si>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</si>
  <si>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</si>
  <si>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</si>
  <si>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</si>
  <si>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</si>
  <si>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</si>
  <si>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</si>
  <si>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</si>
  <si>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</si>
  <si>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</si>
  <si>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</si>
  <si>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</si>
  <si>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</si>
  <si>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</si>
  <si>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</si>
  <si>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</si>
  <si>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</si>
  <si>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</si>
  <si>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</si>
  <si>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</si>
  <si>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</si>
  <si>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</si>
  <si>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</si>
  <si>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</si>
  <si>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</si>
  <si>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</si>
  <si>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</si>
  <si>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</si>
  <si>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</si>
  <si>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</si>
  <si>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</si>
  <si>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</si>
  <si>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</si>
  <si>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</si>
  <si>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</si>
  <si>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</si>
  <si>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</si>
  <si>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</si>
  <si>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</si>
  <si>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</si>
  <si>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</si>
  <si>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</si>
  <si>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</si>
  <si>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</si>
  <si>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</si>
  <si>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</si>
  <si>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</si>
  <si>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52000,00</t>
  </si>
  <si>
    <t>12035,64</t>
  </si>
  <si>
    <t>1215,44</t>
  </si>
  <si>
    <t>10820,20</t>
  </si>
  <si>
    <t>206005,59</t>
  </si>
  <si>
    <t>54597,53</t>
  </si>
  <si>
    <t>30708,31</t>
  </si>
  <si>
    <t>68553,29</t>
  </si>
  <si>
    <t>1710,80</t>
  </si>
  <si>
    <t>50435,66</t>
  </si>
  <si>
    <t>2646,49</t>
  </si>
  <si>
    <t>4572,64</t>
  </si>
  <si>
    <t>22732,39</t>
  </si>
  <si>
    <t>163752,58</t>
  </si>
  <si>
    <t>138311,90</t>
  </si>
  <si>
    <t>15169,68</t>
  </si>
  <si>
    <t>4497,09</t>
  </si>
  <si>
    <t>4479,75</t>
  </si>
  <si>
    <t>1653,40</t>
  </si>
  <si>
    <t>12140,00</t>
  </si>
  <si>
    <t>540113,25</t>
  </si>
  <si>
    <t>18311,09</t>
  </si>
  <si>
    <t>48055,45</t>
  </si>
  <si>
    <t>432469,81</t>
  </si>
  <si>
    <t>9161,50</t>
  </si>
  <si>
    <t>405674,33</t>
  </si>
  <si>
    <t>17633,98</t>
  </si>
  <si>
    <t>3284115,62</t>
  </si>
  <si>
    <t>3005126,72</t>
  </si>
  <si>
    <t>110872,00</t>
  </si>
  <si>
    <t>31417,00</t>
  </si>
  <si>
    <t>136699,90</t>
  </si>
  <si>
    <t>4493253,34</t>
  </si>
  <si>
    <t>43856,79</t>
  </si>
  <si>
    <t>22707,00</t>
  </si>
  <si>
    <t>133,79</t>
  </si>
  <si>
    <t>843,21</t>
  </si>
  <si>
    <t>193727,16</t>
  </si>
  <si>
    <t>ერთიანი ნაციონალური მოძრაობა</t>
  </si>
  <si>
    <t>მონაცემები არ იკითხება</t>
  </si>
  <si>
    <t>ფულადი შემოწირულობა</t>
  </si>
  <si>
    <t>ირაკლი</t>
  </si>
  <si>
    <t>მამუკა</t>
  </si>
  <si>
    <t>რევაზი</t>
  </si>
  <si>
    <t>კახა</t>
  </si>
  <si>
    <t>დავით</t>
  </si>
  <si>
    <t>ხურციძე</t>
  </si>
  <si>
    <t>დაშტრიხულია</t>
  </si>
  <si>
    <t>პროკრედიტ ბანკი</t>
  </si>
  <si>
    <t>GE64PC0133600100053494</t>
  </si>
  <si>
    <t>საქართველოს ბანკი</t>
  </si>
  <si>
    <t>GE35BG0000000230196700</t>
  </si>
  <si>
    <t>GE12BG0000000348007300</t>
  </si>
  <si>
    <t>GE12BG0000000620664600</t>
  </si>
  <si>
    <t>GE94BG0000000122918100</t>
  </si>
  <si>
    <t>ლიბერთი</t>
  </si>
  <si>
    <t>GE90LB0113363750315000</t>
  </si>
  <si>
    <t>ვითიბი</t>
  </si>
  <si>
    <t>თიბისი</t>
  </si>
  <si>
    <t>GE83BG0000000205512701</t>
  </si>
  <si>
    <t>GE38BG0000000116785701</t>
  </si>
  <si>
    <t>GE82VT6600000033333605</t>
  </si>
  <si>
    <t>GE04VT0200000008703602</t>
  </si>
  <si>
    <t>GE16BG0000000265723001</t>
  </si>
  <si>
    <t>GE60BG0000000122919100</t>
  </si>
  <si>
    <t>GE13PC0133600100046361</t>
  </si>
  <si>
    <t>GE07VT6600000012523605</t>
  </si>
  <si>
    <t>GE80BG0000000117640000</t>
  </si>
  <si>
    <t>GE25TB7657736020100001</t>
  </si>
  <si>
    <t>GE62TB7242836020100001</t>
  </si>
  <si>
    <t>GE72TB7239296020100001</t>
  </si>
  <si>
    <t>ნაღდი ფულის შეტანა საბანკო ანგარიშზე</t>
  </si>
  <si>
    <t>გრაფა ცარიელია</t>
  </si>
  <si>
    <t>ქ. ბათუმი</t>
  </si>
  <si>
    <t>ქ. ხაშური</t>
  </si>
  <si>
    <t>ქ. თელავი</t>
  </si>
  <si>
    <t>ქ. საგარეჯო</t>
  </si>
  <si>
    <t>ქ. თბილისი</t>
  </si>
  <si>
    <t>ქ. რუსთავი</t>
  </si>
  <si>
    <t>05.02.02.12.001</t>
  </si>
  <si>
    <t>69.08.03.022</t>
  </si>
  <si>
    <t>53.17.125.009</t>
  </si>
  <si>
    <t>55.12.00.285</t>
  </si>
  <si>
    <t>02.05.07.010.01.500</t>
  </si>
  <si>
    <t>01.19.21.003.066</t>
  </si>
  <si>
    <t>ავტომანქანა</t>
  </si>
  <si>
    <t>VAZ</t>
  </si>
  <si>
    <t>NISSAN</t>
  </si>
  <si>
    <t>MERCEDES BENZ</t>
  </si>
  <si>
    <t>FORD</t>
  </si>
  <si>
    <t>TOYOTA</t>
  </si>
  <si>
    <t>VOLKSWAGEN</t>
  </si>
  <si>
    <t xml:space="preserve">FORD </t>
  </si>
  <si>
    <t>UAZ</t>
  </si>
  <si>
    <t>D TAC</t>
  </si>
  <si>
    <t>PATHFINDER C</t>
  </si>
  <si>
    <t>280 E</t>
  </si>
  <si>
    <t>C 220</t>
  </si>
  <si>
    <t>TRANSIT 100 GL 2.5D</t>
  </si>
  <si>
    <t>HILUX 2.5TD</t>
  </si>
  <si>
    <t>TOURAGE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</si>
</sst>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9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  <font>
      <sz val="11"/>
      <color rgb="FFFF0000"/>
      <name val="Sylfaen"/>
      <family val="1"/>
    </font>
    <font>
      <sz val="11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05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0" xfId="5" applyFont="1" applyBorder="1" applyProtection="1">
      <protection locked="0"/>
    </xf>
    <xf numFmtId="0" fontId="20" fillId="0" borderId="3" xfId="5" applyFont="1" applyBorder="1" applyProtection="1">
      <protection locked="0"/>
    </xf>
    <xf numFmtId="0" fontId="20" fillId="0" borderId="21" xfId="5" quotePrefix="1" applyFont="1" applyBorder="1" applyProtection="1">
      <protection locked="0"/>
    </xf>
    <xf numFmtId="0" fontId="20" fillId="0" borderId="20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2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22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0" fontId="20" fillId="4" borderId="22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4" xfId="5" applyFont="1" applyBorder="1" applyAlignment="1" applyProtection="1">
      <alignment horizontal="center"/>
      <protection locked="0"/>
    </xf>
    <xf numFmtId="0" fontId="20" fillId="0" borderId="25" xfId="5" applyFont="1" applyBorder="1" applyAlignment="1" applyProtection="1">
      <alignment wrapText="1"/>
      <protection locked="0"/>
    </xf>
    <xf numFmtId="0" fontId="20" fillId="0" borderId="26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7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49" fontId="20" fillId="0" borderId="25" xfId="5" applyNumberFormat="1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7" xfId="5" applyFont="1" applyBorder="1" applyAlignment="1" applyProtection="1">
      <alignment wrapText="1"/>
      <protection locked="0"/>
    </xf>
    <xf numFmtId="0" fontId="20" fillId="4" borderId="24" xfId="5" applyFont="1" applyFill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5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29" xfId="2" applyFont="1" applyFill="1" applyBorder="1" applyAlignment="1" applyProtection="1">
      <alignment horizontal="center" vertical="top" wrapText="1"/>
      <protection locked="0"/>
    </xf>
    <xf numFmtId="1" fontId="17" fillId="0" borderId="30" xfId="2" applyNumberFormat="1" applyFont="1" applyFill="1" applyBorder="1" applyAlignment="1" applyProtection="1">
      <alignment horizontal="left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167" fontId="14" fillId="0" borderId="4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3" xfId="2" applyFont="1" applyFill="1" applyBorder="1" applyAlignment="1" applyProtection="1">
      <alignment horizontal="center" vertical="top" wrapText="1"/>
    </xf>
    <xf numFmtId="1" fontId="17" fillId="5" borderId="33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4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5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5" xfId="5" applyNumberFormat="1" applyFont="1" applyBorder="1" applyAlignment="1" applyProtection="1">
      <alignment wrapText="1"/>
      <protection locked="0"/>
    </xf>
    <xf numFmtId="3" fontId="10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27" fillId="0" borderId="3" xfId="5" applyNumberFormat="1" applyFont="1" applyBorder="1" applyAlignment="1" applyProtection="1">
      <alignment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  <xf numFmtId="0" fontId="20" fillId="0" borderId="38" xfId="5" applyFont="1" applyBorder="1" applyAlignment="1" applyProtection="1">
      <alignment wrapText="1"/>
      <protection locked="0"/>
    </xf>
    <xf numFmtId="49" fontId="20" fillId="0" borderId="38" xfId="5" applyNumberFormat="1" applyFont="1" applyBorder="1" applyProtection="1">
      <protection locked="0"/>
    </xf>
    <xf numFmtId="0" fontId="20" fillId="0" borderId="38" xfId="5" applyFont="1" applyBorder="1" applyProtection="1">
      <protection locked="0"/>
    </xf>
    <xf numFmtId="0" fontId="20" fillId="4" borderId="36" xfId="5" applyFont="1" applyFill="1" applyBorder="1" applyAlignment="1" applyProtection="1">
      <alignment wrapText="1"/>
      <protection locked="0"/>
    </xf>
    <xf numFmtId="0" fontId="20" fillId="4" borderId="38" xfId="5" applyFont="1" applyFill="1" applyBorder="1" applyAlignment="1" applyProtection="1">
      <alignment wrapText="1"/>
      <protection locked="0"/>
    </xf>
    <xf numFmtId="0" fontId="20" fillId="4" borderId="38" xfId="5" applyFont="1" applyFill="1" applyBorder="1" applyProtection="1">
      <protection locked="0"/>
    </xf>
    <xf numFmtId="0" fontId="20" fillId="0" borderId="37" xfId="5" applyFont="1" applyBorder="1" applyAlignment="1" applyProtection="1">
      <alignment wrapText="1"/>
      <protection locked="0"/>
    </xf>
    <xf numFmtId="14" fontId="28" fillId="0" borderId="3" xfId="5" applyNumberFormat="1" applyFont="1" applyBorder="1" applyAlignment="1" applyProtection="1">
      <alignment wrapText="1"/>
      <protection locked="0"/>
    </xf>
    <xf numFmtId="0" fontId="12" fillId="0" borderId="1" xfId="6" applyFont="1" applyBorder="1" applyAlignment="1" applyProtection="1">
      <alignment vertical="center" wrapText="1"/>
      <protection locked="0"/>
    </xf>
    <xf numFmtId="14" fontId="27" fillId="0" borderId="3" xfId="5" applyNumberFormat="1" applyFont="1" applyBorder="1" applyAlignment="1" applyProtection="1">
      <alignment wrapText="1"/>
      <protection locked="0"/>
    </xf>
  </cellXfs>
  <cellStyles count="7">
    <cellStyle name="Normal" xfId="0" builtinId="0"/>
    <cellStyle name="Normal 2" xfId="2"/>
    <cellStyle name="Normal 3" xfId="3"/>
    <cellStyle name="Normal 4" xfId="4"/>
    <cellStyle name="Normal 4 2" xfId="6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62"/>
  <sheetViews>
    <sheetView showGridLines="0" tabSelected="1" view="pageBreakPreview" zoomScaleNormal="100" zoomScaleSheetLayoutView="100" workbookViewId="0">
      <pane xSplit="19965" topLeftCell="M1"/>
      <selection activeCell="K10" sqref="K10"/>
      <selection pane="topRight" activeCell="M16" sqref="M16"/>
    </sheetView>
  </sheetViews>
  <sheetFormatPr defaultRowHeight="18"/>
  <cols>
    <col min="1" max="1" width="6.28515625" style="75" bestFit="1" customWidth="1"/>
    <col min="2" max="2" width="13.140625" style="75" customWidth="1"/>
    <col min="3" max="3" width="18.5703125" style="75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18" customWidth="1"/>
    <col min="10" max="10" width="19.28515625" style="75" customWidth="1"/>
    <col min="11" max="11" width="21.42578125" style="75" customWidth="1"/>
    <col min="12" max="12" width="27.7109375" style="75" bestFit="1" customWidth="1"/>
    <col min="13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4" customFormat="1" ht="15.75">
      <c r="A1" s="139" t="s">
        <v>371</v>
      </c>
      <c r="B1" s="182"/>
      <c r="C1" s="182"/>
      <c r="D1" s="182"/>
      <c r="E1" s="182"/>
      <c r="F1" s="183"/>
      <c r="G1" s="183"/>
      <c r="H1" s="184"/>
      <c r="I1" s="185" t="s">
        <v>320</v>
      </c>
      <c r="J1" s="219" t="s">
        <v>387</v>
      </c>
      <c r="K1" s="139" t="s">
        <v>371</v>
      </c>
      <c r="L1" s="182"/>
      <c r="M1" s="182"/>
      <c r="N1" s="182"/>
      <c r="O1" s="183"/>
      <c r="P1" s="183"/>
      <c r="Q1" s="185" t="s">
        <v>320</v>
      </c>
      <c r="R1" s="219" t="s">
        <v>387</v>
      </c>
    </row>
    <row r="2" spans="1:18" s="134" customFormat="1" ht="15.75">
      <c r="A2" s="142" t="s">
        <v>159</v>
      </c>
      <c r="B2" s="182"/>
      <c r="C2" s="182"/>
      <c r="D2" s="182"/>
      <c r="E2" s="182"/>
      <c r="F2" s="183"/>
      <c r="G2" s="183"/>
      <c r="H2" s="184"/>
      <c r="I2" s="186"/>
      <c r="J2" s="197"/>
      <c r="K2" s="142" t="s">
        <v>159</v>
      </c>
      <c r="L2" s="182"/>
      <c r="M2" s="182"/>
      <c r="N2" s="182"/>
      <c r="O2" s="183"/>
      <c r="P2" s="183"/>
      <c r="Q2" s="183"/>
      <c r="R2" s="210"/>
    </row>
    <row r="3" spans="1:18" s="134" customFormat="1" ht="15.75">
      <c r="A3" s="182"/>
      <c r="B3" s="182"/>
      <c r="C3" s="185"/>
      <c r="D3" s="187"/>
      <c r="E3" s="182"/>
      <c r="F3" s="183"/>
      <c r="G3" s="183"/>
      <c r="H3" s="183"/>
      <c r="I3" s="188"/>
      <c r="J3" s="183"/>
      <c r="K3" s="183"/>
      <c r="L3" s="183"/>
      <c r="M3" s="184"/>
      <c r="N3" s="184"/>
      <c r="O3" s="182"/>
      <c r="P3" s="182"/>
      <c r="Q3" s="183"/>
      <c r="R3" s="210"/>
    </row>
    <row r="4" spans="1:18" s="134" customFormat="1" ht="15.75">
      <c r="A4" s="138" t="s">
        <v>315</v>
      </c>
      <c r="B4" s="135"/>
      <c r="C4" s="137"/>
      <c r="D4" s="212" t="s">
        <v>323</v>
      </c>
      <c r="E4" s="225" t="s">
        <v>426</v>
      </c>
      <c r="F4" s="185"/>
      <c r="G4" s="207"/>
      <c r="H4" s="183"/>
      <c r="I4" s="191"/>
      <c r="J4" s="183"/>
      <c r="K4" s="205" t="s">
        <v>315</v>
      </c>
      <c r="L4" s="182"/>
      <c r="M4" s="206" t="str">
        <f>D4</f>
        <v xml:space="preserve"> </v>
      </c>
      <c r="N4" s="207"/>
      <c r="O4" s="182"/>
      <c r="P4" s="182"/>
      <c r="Q4" s="183"/>
      <c r="R4" s="210"/>
    </row>
    <row r="5" spans="1:18" s="134" customFormat="1" ht="15.75">
      <c r="A5" s="184"/>
      <c r="B5" s="184"/>
      <c r="C5" s="184"/>
      <c r="D5" s="198"/>
      <c r="E5" s="189"/>
      <c r="F5" s="190"/>
      <c r="G5" s="183"/>
      <c r="H5" s="183"/>
      <c r="I5" s="191"/>
      <c r="J5" s="183"/>
      <c r="K5" s="183"/>
      <c r="L5" s="200"/>
      <c r="M5" s="197"/>
      <c r="N5" s="189"/>
      <c r="O5" s="197"/>
      <c r="P5" s="182"/>
      <c r="Q5" s="183"/>
      <c r="R5" s="210"/>
    </row>
    <row r="6" spans="1:18" s="134" customFormat="1" ht="16.5" thickBot="1">
      <c r="A6" s="192"/>
      <c r="B6" s="183"/>
      <c r="C6" s="189"/>
      <c r="D6" s="193"/>
      <c r="E6" s="189"/>
      <c r="F6" s="190"/>
      <c r="G6" s="183"/>
      <c r="H6" s="183"/>
      <c r="I6" s="191"/>
      <c r="J6" s="183"/>
      <c r="K6" s="183"/>
      <c r="L6" s="197"/>
      <c r="M6" s="189"/>
      <c r="N6" s="183"/>
      <c r="O6" s="182"/>
      <c r="P6" s="182"/>
      <c r="Q6" s="183"/>
      <c r="R6" s="210"/>
    </row>
    <row r="7" spans="1:18" ht="18.75" thickBot="1">
      <c r="A7" s="194"/>
      <c r="B7" s="195"/>
      <c r="C7" s="194"/>
      <c r="D7" s="194"/>
      <c r="E7" s="194"/>
      <c r="F7" s="194"/>
      <c r="G7" s="196"/>
      <c r="H7" s="196"/>
      <c r="I7" s="184"/>
      <c r="J7" s="184"/>
      <c r="K7" s="184"/>
      <c r="L7" s="194"/>
      <c r="M7" s="194"/>
      <c r="N7" s="285" t="s">
        <v>252</v>
      </c>
      <c r="O7" s="286"/>
      <c r="P7" s="287"/>
      <c r="Q7" s="194"/>
      <c r="R7" s="210"/>
    </row>
    <row r="8" spans="1:18" s="83" customFormat="1" ht="49.5" thickBot="1">
      <c r="A8" s="272" t="s">
        <v>67</v>
      </c>
      <c r="B8" s="273" t="s">
        <v>160</v>
      </c>
      <c r="C8" s="273" t="s">
        <v>317</v>
      </c>
      <c r="D8" s="274" t="s">
        <v>333</v>
      </c>
      <c r="E8" s="272" t="s">
        <v>321</v>
      </c>
      <c r="F8" s="275" t="s">
        <v>322</v>
      </c>
      <c r="G8" s="76" t="s">
        <v>249</v>
      </c>
      <c r="H8" s="77" t="s">
        <v>248</v>
      </c>
      <c r="I8" s="78" t="s">
        <v>254</v>
      </c>
      <c r="J8" s="77" t="s">
        <v>326</v>
      </c>
      <c r="K8" s="77" t="s">
        <v>250</v>
      </c>
      <c r="L8" s="79" t="s">
        <v>255</v>
      </c>
      <c r="M8" s="80" t="s">
        <v>251</v>
      </c>
      <c r="N8" s="81" t="s">
        <v>328</v>
      </c>
      <c r="O8" s="82" t="s">
        <v>329</v>
      </c>
      <c r="P8" s="82" t="s">
        <v>256</v>
      </c>
      <c r="Q8" s="275" t="s">
        <v>257</v>
      </c>
      <c r="R8"/>
    </row>
    <row r="9" spans="1:18" s="123" customFormat="1" ht="18.75" thickBot="1">
      <c r="A9" s="265">
        <v>1</v>
      </c>
      <c r="B9" s="266">
        <v>2</v>
      </c>
      <c r="C9" s="266">
        <v>3</v>
      </c>
      <c r="D9" s="267">
        <v>4</v>
      </c>
      <c r="E9" s="268">
        <v>5</v>
      </c>
      <c r="F9" s="269">
        <v>6</v>
      </c>
      <c r="G9" s="268">
        <v>7</v>
      </c>
      <c r="H9" s="266">
        <v>8</v>
      </c>
      <c r="I9" s="270">
        <v>9</v>
      </c>
      <c r="J9" s="266">
        <v>10</v>
      </c>
      <c r="K9" s="266">
        <v>11</v>
      </c>
      <c r="L9" s="271">
        <v>12</v>
      </c>
      <c r="M9" s="269">
        <v>13</v>
      </c>
      <c r="N9" s="268">
        <v>14</v>
      </c>
      <c r="O9" s="266">
        <v>15</v>
      </c>
      <c r="P9" s="266">
        <v>16</v>
      </c>
      <c r="Q9" s="269">
        <v>17</v>
      </c>
    </row>
    <row r="10" spans="1:18" ht="36">
      <c r="A10" s="84">
        <v>1</v>
      </c>
      <c r="B10" s="284" t="s">
        <v>427</v>
      </c>
      <c r="C10" s="85" t="s">
        <v>428</v>
      </c>
      <c r="D10" s="284" t="s">
        <v>427</v>
      </c>
      <c r="E10" s="86"/>
      <c r="F10" s="87"/>
      <c r="G10" s="302" t="s">
        <v>429</v>
      </c>
      <c r="H10" s="302" t="s">
        <v>434</v>
      </c>
      <c r="I10" s="284" t="s">
        <v>427</v>
      </c>
      <c r="J10" s="284" t="s">
        <v>427</v>
      </c>
      <c r="K10" s="284" t="s">
        <v>435</v>
      </c>
      <c r="L10" s="89"/>
      <c r="M10" s="90"/>
      <c r="N10" s="91"/>
      <c r="O10" s="92"/>
      <c r="P10" s="93"/>
      <c r="Q10" s="90" t="s">
        <v>459</v>
      </c>
    </row>
    <row r="11" spans="1:18" ht="36">
      <c r="A11" s="94">
        <v>2</v>
      </c>
      <c r="B11" s="284" t="s">
        <v>427</v>
      </c>
      <c r="C11" s="85" t="s">
        <v>428</v>
      </c>
      <c r="D11" s="284" t="s">
        <v>427</v>
      </c>
      <c r="E11" s="96"/>
      <c r="F11" s="97"/>
      <c r="G11" s="302" t="s">
        <v>430</v>
      </c>
      <c r="H11" s="284" t="s">
        <v>427</v>
      </c>
      <c r="I11" s="284" t="s">
        <v>427</v>
      </c>
      <c r="J11" s="284" t="s">
        <v>427</v>
      </c>
      <c r="K11" s="284" t="s">
        <v>435</v>
      </c>
      <c r="L11" s="100"/>
      <c r="M11" s="90"/>
      <c r="N11" s="102"/>
      <c r="O11" s="103"/>
      <c r="P11" s="104"/>
      <c r="Q11" s="90" t="s">
        <v>459</v>
      </c>
    </row>
    <row r="12" spans="1:18" ht="36">
      <c r="A12" s="94">
        <v>3</v>
      </c>
      <c r="B12" s="284" t="s">
        <v>427</v>
      </c>
      <c r="C12" s="85" t="s">
        <v>428</v>
      </c>
      <c r="D12" s="284" t="s">
        <v>427</v>
      </c>
      <c r="E12" s="96"/>
      <c r="F12" s="97"/>
      <c r="G12" s="302" t="s">
        <v>431</v>
      </c>
      <c r="H12" s="284" t="s">
        <v>427</v>
      </c>
      <c r="I12" s="284" t="s">
        <v>427</v>
      </c>
      <c r="J12" s="284" t="s">
        <v>427</v>
      </c>
      <c r="K12" s="284" t="s">
        <v>435</v>
      </c>
      <c r="L12" s="100"/>
      <c r="M12" s="90"/>
      <c r="N12" s="102"/>
      <c r="O12" s="103"/>
      <c r="P12" s="104"/>
      <c r="Q12" s="90" t="s">
        <v>459</v>
      </c>
    </row>
    <row r="13" spans="1:18" ht="36">
      <c r="A13" s="94">
        <v>4</v>
      </c>
      <c r="B13" s="284" t="s">
        <v>427</v>
      </c>
      <c r="C13" s="85" t="s">
        <v>428</v>
      </c>
      <c r="D13" s="284" t="s">
        <v>427</v>
      </c>
      <c r="E13" s="96"/>
      <c r="F13" s="97"/>
      <c r="G13" s="302" t="s">
        <v>432</v>
      </c>
      <c r="H13" s="284" t="s">
        <v>427</v>
      </c>
      <c r="I13" s="284" t="s">
        <v>427</v>
      </c>
      <c r="J13" s="284" t="s">
        <v>427</v>
      </c>
      <c r="K13" s="284" t="s">
        <v>435</v>
      </c>
      <c r="L13" s="100"/>
      <c r="M13" s="90"/>
      <c r="N13" s="102"/>
      <c r="O13" s="103"/>
      <c r="P13" s="104"/>
      <c r="Q13" s="90" t="s">
        <v>459</v>
      </c>
    </row>
    <row r="14" spans="1:18" ht="36">
      <c r="A14" s="94">
        <v>5</v>
      </c>
      <c r="B14" s="284" t="s">
        <v>427</v>
      </c>
      <c r="C14" s="85" t="s">
        <v>428</v>
      </c>
      <c r="D14" s="284" t="s">
        <v>427</v>
      </c>
      <c r="E14" s="96"/>
      <c r="F14" s="97"/>
      <c r="G14" s="302" t="s">
        <v>433</v>
      </c>
      <c r="H14" s="284" t="s">
        <v>427</v>
      </c>
      <c r="I14" s="284" t="s">
        <v>427</v>
      </c>
      <c r="J14" s="284" t="s">
        <v>427</v>
      </c>
      <c r="K14" s="284" t="s">
        <v>435</v>
      </c>
      <c r="L14" s="100"/>
      <c r="M14" s="90"/>
      <c r="N14" s="102"/>
      <c r="O14" s="103"/>
      <c r="P14" s="104"/>
      <c r="Q14" s="90" t="s">
        <v>459</v>
      </c>
    </row>
    <row r="15" spans="1:18" ht="36">
      <c r="A15" s="94">
        <v>6</v>
      </c>
      <c r="B15" s="284" t="s">
        <v>427</v>
      </c>
      <c r="C15" s="85" t="s">
        <v>428</v>
      </c>
      <c r="D15" s="284" t="s">
        <v>427</v>
      </c>
      <c r="E15" s="284" t="s">
        <v>427</v>
      </c>
      <c r="F15" s="284" t="s">
        <v>427</v>
      </c>
      <c r="G15" s="284"/>
      <c r="H15" s="95"/>
      <c r="I15" s="98"/>
      <c r="J15" s="99"/>
      <c r="K15" s="284" t="s">
        <v>460</v>
      </c>
      <c r="L15" s="100" t="s">
        <v>437</v>
      </c>
      <c r="M15" s="90" t="s">
        <v>436</v>
      </c>
      <c r="N15" s="102"/>
      <c r="O15" s="103"/>
      <c r="P15" s="104"/>
      <c r="Q15" s="101"/>
    </row>
    <row r="16" spans="1:18" ht="36">
      <c r="A16" s="94">
        <v>7</v>
      </c>
      <c r="B16" s="284" t="s">
        <v>427</v>
      </c>
      <c r="C16" s="85" t="s">
        <v>428</v>
      </c>
      <c r="D16" s="284" t="s">
        <v>427</v>
      </c>
      <c r="E16" s="284" t="s">
        <v>427</v>
      </c>
      <c r="F16" s="284" t="s">
        <v>427</v>
      </c>
      <c r="G16" s="284"/>
      <c r="H16" s="95"/>
      <c r="I16" s="98"/>
      <c r="J16" s="99"/>
      <c r="K16" s="284" t="s">
        <v>460</v>
      </c>
      <c r="L16" s="100" t="s">
        <v>439</v>
      </c>
      <c r="M16" s="90" t="s">
        <v>438</v>
      </c>
      <c r="N16" s="102"/>
      <c r="O16" s="103"/>
      <c r="P16" s="104"/>
      <c r="Q16" s="101"/>
    </row>
    <row r="17" spans="1:17" ht="36">
      <c r="A17" s="94">
        <v>8</v>
      </c>
      <c r="B17" s="284" t="s">
        <v>427</v>
      </c>
      <c r="C17" s="85" t="s">
        <v>428</v>
      </c>
      <c r="D17" s="284" t="s">
        <v>427</v>
      </c>
      <c r="E17" s="284" t="s">
        <v>427</v>
      </c>
      <c r="F17" s="284" t="s">
        <v>427</v>
      </c>
      <c r="G17" s="284"/>
      <c r="H17" s="95"/>
      <c r="I17" s="98"/>
      <c r="J17" s="99"/>
      <c r="K17" s="284" t="s">
        <v>460</v>
      </c>
      <c r="L17" s="100" t="s">
        <v>440</v>
      </c>
      <c r="M17" s="90" t="s">
        <v>438</v>
      </c>
      <c r="N17" s="102"/>
      <c r="O17" s="103"/>
      <c r="P17" s="104"/>
      <c r="Q17" s="101"/>
    </row>
    <row r="18" spans="1:17" ht="36">
      <c r="A18" s="94">
        <v>9</v>
      </c>
      <c r="B18" s="284" t="s">
        <v>427</v>
      </c>
      <c r="C18" s="85" t="s">
        <v>428</v>
      </c>
      <c r="D18" s="284" t="s">
        <v>427</v>
      </c>
      <c r="E18" s="284" t="s">
        <v>427</v>
      </c>
      <c r="F18" s="284" t="s">
        <v>427</v>
      </c>
      <c r="G18" s="284"/>
      <c r="H18" s="95"/>
      <c r="I18" s="98"/>
      <c r="J18" s="99"/>
      <c r="K18" s="284" t="s">
        <v>460</v>
      </c>
      <c r="L18" s="100" t="s">
        <v>441</v>
      </c>
      <c r="M18" s="90" t="s">
        <v>438</v>
      </c>
      <c r="N18" s="102"/>
      <c r="O18" s="103"/>
      <c r="P18" s="104"/>
      <c r="Q18" s="101"/>
    </row>
    <row r="19" spans="1:17" ht="36">
      <c r="A19" s="94">
        <v>10</v>
      </c>
      <c r="B19" s="284" t="s">
        <v>427</v>
      </c>
      <c r="C19" s="85" t="s">
        <v>428</v>
      </c>
      <c r="D19" s="284" t="s">
        <v>427</v>
      </c>
      <c r="E19" s="284" t="s">
        <v>427</v>
      </c>
      <c r="F19" s="284" t="s">
        <v>427</v>
      </c>
      <c r="G19" s="284"/>
      <c r="H19" s="95"/>
      <c r="I19" s="98"/>
      <c r="J19" s="99"/>
      <c r="K19" s="284" t="s">
        <v>460</v>
      </c>
      <c r="L19" s="100" t="s">
        <v>442</v>
      </c>
      <c r="M19" s="90" t="s">
        <v>438</v>
      </c>
      <c r="N19" s="102"/>
      <c r="O19" s="103"/>
      <c r="P19" s="104"/>
      <c r="Q19" s="101"/>
    </row>
    <row r="20" spans="1:17" ht="36">
      <c r="A20" s="94">
        <v>11</v>
      </c>
      <c r="B20" s="284" t="s">
        <v>427</v>
      </c>
      <c r="C20" s="85" t="s">
        <v>428</v>
      </c>
      <c r="D20" s="284" t="s">
        <v>427</v>
      </c>
      <c r="E20" s="284" t="s">
        <v>427</v>
      </c>
      <c r="F20" s="284" t="s">
        <v>427</v>
      </c>
      <c r="G20" s="284"/>
      <c r="H20" s="95"/>
      <c r="I20" s="98"/>
      <c r="J20" s="99"/>
      <c r="K20" s="284" t="s">
        <v>460</v>
      </c>
      <c r="L20" s="100" t="s">
        <v>444</v>
      </c>
      <c r="M20" s="90" t="s">
        <v>443</v>
      </c>
      <c r="N20" s="102"/>
      <c r="O20" s="103"/>
      <c r="P20" s="104"/>
      <c r="Q20" s="101"/>
    </row>
    <row r="21" spans="1:17" ht="36">
      <c r="A21" s="94">
        <v>12</v>
      </c>
      <c r="B21" s="284" t="s">
        <v>427</v>
      </c>
      <c r="C21" s="85" t="s">
        <v>428</v>
      </c>
      <c r="D21" s="284" t="s">
        <v>427</v>
      </c>
      <c r="E21" s="284" t="s">
        <v>427</v>
      </c>
      <c r="F21" s="284" t="s">
        <v>427</v>
      </c>
      <c r="G21" s="284"/>
      <c r="H21" s="95"/>
      <c r="I21" s="98"/>
      <c r="J21" s="99"/>
      <c r="K21" s="284" t="s">
        <v>460</v>
      </c>
      <c r="L21" s="100" t="s">
        <v>447</v>
      </c>
      <c r="M21" s="90" t="s">
        <v>438</v>
      </c>
      <c r="N21" s="102"/>
      <c r="O21" s="103"/>
      <c r="P21" s="104"/>
      <c r="Q21" s="101"/>
    </row>
    <row r="22" spans="1:17" ht="36">
      <c r="A22" s="94">
        <v>13</v>
      </c>
      <c r="B22" s="284" t="s">
        <v>427</v>
      </c>
      <c r="C22" s="85" t="s">
        <v>428</v>
      </c>
      <c r="D22" s="284" t="s">
        <v>427</v>
      </c>
      <c r="E22" s="284" t="s">
        <v>427</v>
      </c>
      <c r="F22" s="284" t="s">
        <v>427</v>
      </c>
      <c r="G22" s="284"/>
      <c r="H22" s="95"/>
      <c r="I22" s="98"/>
      <c r="J22" s="99"/>
      <c r="K22" s="284" t="s">
        <v>460</v>
      </c>
      <c r="L22" s="100" t="s">
        <v>442</v>
      </c>
      <c r="M22" s="90" t="s">
        <v>438</v>
      </c>
      <c r="N22" s="102"/>
      <c r="O22" s="103"/>
      <c r="P22" s="104"/>
      <c r="Q22" s="101"/>
    </row>
    <row r="23" spans="1:17" ht="36">
      <c r="A23" s="94">
        <v>14</v>
      </c>
      <c r="B23" s="284" t="s">
        <v>427</v>
      </c>
      <c r="C23" s="85" t="s">
        <v>428</v>
      </c>
      <c r="D23" s="284" t="s">
        <v>427</v>
      </c>
      <c r="E23" s="284" t="s">
        <v>427</v>
      </c>
      <c r="F23" s="284" t="s">
        <v>427</v>
      </c>
      <c r="G23" s="284"/>
      <c r="H23" s="95"/>
      <c r="I23" s="98"/>
      <c r="J23" s="99"/>
      <c r="K23" s="284" t="s">
        <v>460</v>
      </c>
      <c r="L23" s="100" t="s">
        <v>448</v>
      </c>
      <c r="M23" s="90" t="s">
        <v>438</v>
      </c>
      <c r="N23" s="102"/>
      <c r="O23" s="103"/>
      <c r="P23" s="104"/>
      <c r="Q23" s="101"/>
    </row>
    <row r="24" spans="1:17" ht="36">
      <c r="A24" s="94">
        <v>15</v>
      </c>
      <c r="B24" s="284" t="s">
        <v>427</v>
      </c>
      <c r="C24" s="85" t="s">
        <v>428</v>
      </c>
      <c r="D24" s="284" t="s">
        <v>427</v>
      </c>
      <c r="E24" s="284" t="s">
        <v>427</v>
      </c>
      <c r="F24" s="284" t="s">
        <v>427</v>
      </c>
      <c r="G24" s="284"/>
      <c r="H24" s="95"/>
      <c r="I24" s="98"/>
      <c r="J24" s="99"/>
      <c r="K24" s="284" t="s">
        <v>460</v>
      </c>
      <c r="L24" s="100" t="s">
        <v>449</v>
      </c>
      <c r="M24" s="90" t="s">
        <v>445</v>
      </c>
      <c r="N24" s="102"/>
      <c r="O24" s="103"/>
      <c r="P24" s="104"/>
      <c r="Q24" s="101"/>
    </row>
    <row r="25" spans="1:17" ht="36">
      <c r="A25" s="94">
        <v>16</v>
      </c>
      <c r="B25" s="284" t="s">
        <v>427</v>
      </c>
      <c r="C25" s="85" t="s">
        <v>428</v>
      </c>
      <c r="D25" s="284" t="s">
        <v>427</v>
      </c>
      <c r="E25" s="284" t="s">
        <v>427</v>
      </c>
      <c r="F25" s="284" t="s">
        <v>427</v>
      </c>
      <c r="G25" s="284"/>
      <c r="H25" s="95"/>
      <c r="I25" s="98"/>
      <c r="J25" s="99"/>
      <c r="K25" s="284" t="s">
        <v>460</v>
      </c>
      <c r="L25" s="100" t="s">
        <v>450</v>
      </c>
      <c r="M25" s="90" t="s">
        <v>445</v>
      </c>
      <c r="N25" s="102"/>
      <c r="O25" s="103"/>
      <c r="P25" s="104"/>
      <c r="Q25" s="101"/>
    </row>
    <row r="26" spans="1:17" ht="36">
      <c r="A26" s="94">
        <v>17</v>
      </c>
      <c r="B26" s="284" t="s">
        <v>427</v>
      </c>
      <c r="C26" s="85" t="s">
        <v>428</v>
      </c>
      <c r="D26" s="284" t="s">
        <v>427</v>
      </c>
      <c r="E26" s="284" t="s">
        <v>427</v>
      </c>
      <c r="F26" s="284" t="s">
        <v>427</v>
      </c>
      <c r="G26" s="284"/>
      <c r="H26" s="95"/>
      <c r="I26" s="98"/>
      <c r="J26" s="99"/>
      <c r="K26" s="284" t="s">
        <v>460</v>
      </c>
      <c r="L26" s="100" t="s">
        <v>451</v>
      </c>
      <c r="M26" s="90" t="s">
        <v>438</v>
      </c>
      <c r="N26" s="102"/>
      <c r="O26" s="103"/>
      <c r="P26" s="104"/>
      <c r="Q26" s="101"/>
    </row>
    <row r="27" spans="1:17" ht="36">
      <c r="A27" s="94">
        <v>18</v>
      </c>
      <c r="B27" s="284" t="s">
        <v>427</v>
      </c>
      <c r="C27" s="85" t="s">
        <v>428</v>
      </c>
      <c r="D27" s="284" t="s">
        <v>427</v>
      </c>
      <c r="E27" s="284" t="s">
        <v>427</v>
      </c>
      <c r="F27" s="284" t="s">
        <v>427</v>
      </c>
      <c r="G27" s="284"/>
      <c r="H27" s="95"/>
      <c r="I27" s="98"/>
      <c r="J27" s="99"/>
      <c r="K27" s="284" t="s">
        <v>460</v>
      </c>
      <c r="L27" s="100">
        <v>2573605</v>
      </c>
      <c r="M27" s="90" t="s">
        <v>445</v>
      </c>
      <c r="N27" s="102"/>
      <c r="O27" s="103"/>
      <c r="P27" s="104"/>
      <c r="Q27" s="101"/>
    </row>
    <row r="28" spans="1:17" ht="36">
      <c r="A28" s="94">
        <v>19</v>
      </c>
      <c r="B28" s="284" t="s">
        <v>427</v>
      </c>
      <c r="C28" s="85" t="s">
        <v>428</v>
      </c>
      <c r="D28" s="284" t="s">
        <v>427</v>
      </c>
      <c r="E28" s="284" t="s">
        <v>427</v>
      </c>
      <c r="F28" s="284" t="s">
        <v>427</v>
      </c>
      <c r="G28" s="284"/>
      <c r="H28" s="95"/>
      <c r="I28" s="98"/>
      <c r="J28" s="99"/>
      <c r="K28" s="284" t="s">
        <v>460</v>
      </c>
      <c r="L28" s="100" t="s">
        <v>452</v>
      </c>
      <c r="M28" s="90" t="s">
        <v>438</v>
      </c>
      <c r="N28" s="102"/>
      <c r="O28" s="103"/>
      <c r="P28" s="104"/>
      <c r="Q28" s="101"/>
    </row>
    <row r="29" spans="1:17" ht="36">
      <c r="A29" s="94">
        <v>20</v>
      </c>
      <c r="B29" s="284" t="s">
        <v>427</v>
      </c>
      <c r="C29" s="85" t="s">
        <v>428</v>
      </c>
      <c r="D29" s="284" t="s">
        <v>427</v>
      </c>
      <c r="E29" s="284" t="s">
        <v>427</v>
      </c>
      <c r="F29" s="284" t="s">
        <v>427</v>
      </c>
      <c r="G29" s="284"/>
      <c r="H29" s="85"/>
      <c r="I29" s="98"/>
      <c r="J29" s="88"/>
      <c r="K29" s="284" t="s">
        <v>460</v>
      </c>
      <c r="L29" s="100" t="s">
        <v>453</v>
      </c>
      <c r="M29" s="90" t="s">
        <v>436</v>
      </c>
      <c r="N29" s="91"/>
      <c r="O29" s="92"/>
      <c r="P29" s="93"/>
      <c r="Q29" s="90"/>
    </row>
    <row r="30" spans="1:17" ht="36">
      <c r="A30" s="94">
        <v>21</v>
      </c>
      <c r="B30" s="284" t="s">
        <v>427</v>
      </c>
      <c r="C30" s="85" t="s">
        <v>428</v>
      </c>
      <c r="D30" s="284" t="s">
        <v>427</v>
      </c>
      <c r="E30" s="284" t="s">
        <v>427</v>
      </c>
      <c r="F30" s="284" t="s">
        <v>427</v>
      </c>
      <c r="G30" s="284"/>
      <c r="H30" s="95"/>
      <c r="I30" s="98"/>
      <c r="J30" s="99"/>
      <c r="K30" s="284" t="s">
        <v>460</v>
      </c>
      <c r="L30" s="100" t="s">
        <v>454</v>
      </c>
      <c r="M30" s="90" t="s">
        <v>445</v>
      </c>
      <c r="N30" s="102"/>
      <c r="O30" s="103"/>
      <c r="P30" s="104"/>
      <c r="Q30" s="101"/>
    </row>
    <row r="31" spans="1:17" ht="36">
      <c r="A31" s="94">
        <v>22</v>
      </c>
      <c r="B31" s="284" t="s">
        <v>427</v>
      </c>
      <c r="C31" s="85" t="s">
        <v>428</v>
      </c>
      <c r="D31" s="284" t="s">
        <v>427</v>
      </c>
      <c r="E31" s="284" t="s">
        <v>427</v>
      </c>
      <c r="F31" s="284" t="s">
        <v>427</v>
      </c>
      <c r="G31" s="284"/>
      <c r="H31" s="95"/>
      <c r="I31" s="98"/>
      <c r="J31" s="99"/>
      <c r="K31" s="284" t="s">
        <v>460</v>
      </c>
      <c r="L31" s="100" t="s">
        <v>454</v>
      </c>
      <c r="M31" s="90" t="s">
        <v>445</v>
      </c>
      <c r="N31" s="102"/>
      <c r="O31" s="103"/>
      <c r="P31" s="104"/>
      <c r="Q31" s="101"/>
    </row>
    <row r="32" spans="1:17" ht="36">
      <c r="A32" s="94">
        <v>23</v>
      </c>
      <c r="B32" s="284" t="s">
        <v>427</v>
      </c>
      <c r="C32" s="85" t="s">
        <v>428</v>
      </c>
      <c r="D32" s="284" t="s">
        <v>427</v>
      </c>
      <c r="E32" s="284" t="s">
        <v>427</v>
      </c>
      <c r="F32" s="284" t="s">
        <v>427</v>
      </c>
      <c r="G32" s="284"/>
      <c r="H32" s="95"/>
      <c r="I32" s="98"/>
      <c r="J32" s="99"/>
      <c r="K32" s="284" t="s">
        <v>460</v>
      </c>
      <c r="L32" s="100" t="s">
        <v>455</v>
      </c>
      <c r="M32" s="90" t="s">
        <v>438</v>
      </c>
      <c r="N32" s="102"/>
      <c r="O32" s="103"/>
      <c r="P32" s="104"/>
      <c r="Q32" s="101"/>
    </row>
    <row r="33" spans="1:17" ht="36">
      <c r="A33" s="94">
        <v>24</v>
      </c>
      <c r="B33" s="284" t="s">
        <v>427</v>
      </c>
      <c r="C33" s="85" t="s">
        <v>428</v>
      </c>
      <c r="D33" s="284" t="s">
        <v>427</v>
      </c>
      <c r="E33" s="284" t="s">
        <v>427</v>
      </c>
      <c r="F33" s="284" t="s">
        <v>427</v>
      </c>
      <c r="G33" s="284"/>
      <c r="H33" s="95"/>
      <c r="I33" s="98"/>
      <c r="J33" s="99"/>
      <c r="K33" s="284" t="s">
        <v>460</v>
      </c>
      <c r="L33" s="100" t="s">
        <v>456</v>
      </c>
      <c r="M33" s="90" t="s">
        <v>446</v>
      </c>
      <c r="N33" s="102"/>
      <c r="O33" s="103"/>
      <c r="P33" s="104"/>
      <c r="Q33" s="101"/>
    </row>
    <row r="34" spans="1:17" ht="36">
      <c r="A34" s="94">
        <v>25</v>
      </c>
      <c r="B34" s="284" t="s">
        <v>427</v>
      </c>
      <c r="C34" s="85" t="s">
        <v>428</v>
      </c>
      <c r="D34" s="284" t="s">
        <v>427</v>
      </c>
      <c r="E34" s="284" t="s">
        <v>427</v>
      </c>
      <c r="F34" s="284" t="s">
        <v>427</v>
      </c>
      <c r="G34" s="284"/>
      <c r="H34" s="95"/>
      <c r="I34" s="98"/>
      <c r="J34" s="99"/>
      <c r="K34" s="284" t="s">
        <v>460</v>
      </c>
      <c r="L34" s="100" t="s">
        <v>457</v>
      </c>
      <c r="M34" s="90" t="s">
        <v>446</v>
      </c>
      <c r="N34" s="102"/>
      <c r="O34" s="103"/>
      <c r="P34" s="104"/>
      <c r="Q34" s="101"/>
    </row>
    <row r="35" spans="1:17" ht="36">
      <c r="A35" s="94">
        <v>26</v>
      </c>
      <c r="B35" s="284" t="s">
        <v>427</v>
      </c>
      <c r="C35" s="85" t="s">
        <v>428</v>
      </c>
      <c r="D35" s="284" t="s">
        <v>427</v>
      </c>
      <c r="E35" s="284" t="s">
        <v>427</v>
      </c>
      <c r="F35" s="284" t="s">
        <v>427</v>
      </c>
      <c r="G35" s="284"/>
      <c r="H35" s="95"/>
      <c r="I35" s="98"/>
      <c r="J35" s="99"/>
      <c r="K35" s="284" t="s">
        <v>460</v>
      </c>
      <c r="L35" s="100" t="s">
        <v>456</v>
      </c>
      <c r="M35" s="90" t="s">
        <v>446</v>
      </c>
      <c r="N35" s="102"/>
      <c r="O35" s="103"/>
      <c r="P35" s="104"/>
      <c r="Q35" s="101"/>
    </row>
    <row r="36" spans="1:17" ht="36">
      <c r="A36" s="94">
        <v>27</v>
      </c>
      <c r="B36" s="284" t="s">
        <v>427</v>
      </c>
      <c r="C36" s="85" t="s">
        <v>428</v>
      </c>
      <c r="D36" s="284" t="s">
        <v>427</v>
      </c>
      <c r="E36" s="284" t="s">
        <v>427</v>
      </c>
      <c r="F36" s="284" t="s">
        <v>427</v>
      </c>
      <c r="G36" s="284"/>
      <c r="H36" s="95"/>
      <c r="I36" s="98"/>
      <c r="J36" s="99"/>
      <c r="K36" s="284" t="s">
        <v>460</v>
      </c>
      <c r="L36" s="100" t="s">
        <v>457</v>
      </c>
      <c r="M36" s="90" t="s">
        <v>446</v>
      </c>
      <c r="N36" s="102"/>
      <c r="O36" s="103"/>
      <c r="P36" s="104"/>
      <c r="Q36" s="101"/>
    </row>
    <row r="37" spans="1:17" ht="36">
      <c r="A37" s="94">
        <v>28</v>
      </c>
      <c r="B37" s="284" t="s">
        <v>427</v>
      </c>
      <c r="C37" s="85" t="s">
        <v>428</v>
      </c>
      <c r="D37" s="284" t="s">
        <v>427</v>
      </c>
      <c r="E37" s="284" t="s">
        <v>427</v>
      </c>
      <c r="F37" s="284" t="s">
        <v>427</v>
      </c>
      <c r="G37" s="284"/>
      <c r="H37" s="295"/>
      <c r="I37" s="296"/>
      <c r="J37" s="297"/>
      <c r="K37" s="284" t="s">
        <v>460</v>
      </c>
      <c r="L37" s="100" t="s">
        <v>458</v>
      </c>
      <c r="M37" s="90" t="s">
        <v>446</v>
      </c>
      <c r="N37" s="298"/>
      <c r="O37" s="299"/>
      <c r="P37" s="300"/>
      <c r="Q37" s="301"/>
    </row>
    <row r="38" spans="1:17" ht="18.75" thickBot="1">
      <c r="A38" s="105" t="s">
        <v>325</v>
      </c>
      <c r="B38" s="282"/>
      <c r="C38" s="106"/>
      <c r="D38" s="107"/>
      <c r="E38" s="108"/>
      <c r="F38" s="109"/>
      <c r="G38" s="110"/>
      <c r="H38" s="106"/>
      <c r="I38" s="111"/>
      <c r="J38" s="112"/>
      <c r="K38" s="112"/>
      <c r="L38" s="113"/>
      <c r="M38" s="114"/>
      <c r="N38" s="115"/>
      <c r="O38" s="116"/>
      <c r="P38" s="117"/>
      <c r="Q38" s="114"/>
    </row>
    <row r="42" spans="1:17" s="134" customFormat="1" ht="15.75">
      <c r="A42" s="135" t="s">
        <v>369</v>
      </c>
      <c r="I42" s="136"/>
    </row>
    <row r="43" spans="1:17" s="134" customFormat="1" ht="15.75">
      <c r="A43" s="135" t="s">
        <v>327</v>
      </c>
      <c r="I43" s="136"/>
    </row>
    <row r="44" spans="1:17" s="134" customFormat="1" ht="15.75">
      <c r="A44" s="135" t="s">
        <v>370</v>
      </c>
      <c r="I44" s="136"/>
    </row>
    <row r="45" spans="1:17" s="134" customFormat="1" ht="15.75">
      <c r="A45" s="135" t="s">
        <v>280</v>
      </c>
      <c r="I45" s="136"/>
    </row>
    <row r="46" spans="1:17" s="134" customFormat="1" ht="15.75">
      <c r="A46" s="135" t="s">
        <v>318</v>
      </c>
      <c r="I46" s="136"/>
    </row>
    <row r="47" spans="1:17" s="134" customFormat="1" ht="15.75">
      <c r="B47" s="135"/>
      <c r="I47" s="136"/>
    </row>
    <row r="48" spans="1:17" s="134" customFormat="1" ht="15.75">
      <c r="B48" s="135"/>
      <c r="I48" s="136"/>
    </row>
    <row r="49" spans="1:15" s="134" customFormat="1" ht="15.75">
      <c r="B49" s="135"/>
      <c r="I49" s="136"/>
    </row>
    <row r="50" spans="1:15" s="134" customFormat="1" ht="15.75">
      <c r="B50" s="135"/>
      <c r="I50" s="136"/>
    </row>
    <row r="51" spans="1:15" s="134" customFormat="1" ht="15.75">
      <c r="B51" s="135"/>
      <c r="I51" s="136"/>
    </row>
    <row r="52" spans="1:15">
      <c r="B52" s="74"/>
    </row>
    <row r="53" spans="1:15" s="2" customFormat="1" ht="15.75">
      <c r="B53" s="131" t="s">
        <v>121</v>
      </c>
      <c r="E53" s="5"/>
      <c r="M53" s="5"/>
    </row>
    <row r="54" spans="1:15" s="2" customFormat="1" ht="15.75">
      <c r="C54" s="130"/>
      <c r="G54" s="130"/>
      <c r="H54" s="133"/>
      <c r="I54"/>
      <c r="K54" s="130"/>
      <c r="O54" s="130"/>
    </row>
    <row r="55" spans="1:15" s="2" customFormat="1" ht="15.75">
      <c r="A55"/>
      <c r="C55" s="129" t="s">
        <v>308</v>
      </c>
      <c r="G55" s="12" t="s">
        <v>314</v>
      </c>
      <c r="H55" s="132"/>
      <c r="I55"/>
      <c r="K55" s="129" t="s">
        <v>308</v>
      </c>
      <c r="O55" s="12" t="s">
        <v>314</v>
      </c>
    </row>
    <row r="56" spans="1:15" s="2" customFormat="1" ht="15.75">
      <c r="A56"/>
      <c r="G56" s="2" t="s">
        <v>309</v>
      </c>
      <c r="H56"/>
      <c r="I56"/>
      <c r="O56" s="2" t="s">
        <v>309</v>
      </c>
    </row>
    <row r="57" spans="1:15" customFormat="1">
      <c r="B57" s="2"/>
      <c r="C57" s="122" t="s">
        <v>156</v>
      </c>
      <c r="K57" s="122" t="s">
        <v>156</v>
      </c>
      <c r="O57" s="75"/>
    </row>
    <row r="58" spans="1:15" customFormat="1" ht="12.75"/>
    <row r="59" spans="1:15" customFormat="1" ht="12.75"/>
    <row r="60" spans="1:15" customFormat="1" ht="12.75"/>
    <row r="61" spans="1:15" customFormat="1" ht="12.75"/>
    <row r="62" spans="1:15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5:I38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38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38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38 D10:D37 G10:G37 H10:J14 E15:F37 K15:K37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H9" sqref="H9"/>
    </sheetView>
  </sheetViews>
  <sheetFormatPr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0" customWidth="1"/>
    <col min="11" max="11" width="12.7109375" style="120" customWidth="1"/>
    <col min="12" max="12" width="9.140625" style="121"/>
    <col min="13" max="16384" width="9.140625" style="28"/>
  </cols>
  <sheetData>
    <row r="1" spans="1:12" s="26" customFormat="1" ht="15.75">
      <c r="A1" s="243" t="s">
        <v>365</v>
      </c>
      <c r="B1" s="244"/>
      <c r="C1" s="244"/>
      <c r="D1" s="244"/>
      <c r="E1" s="244"/>
      <c r="F1" s="244"/>
      <c r="G1" s="250"/>
      <c r="H1" s="176" t="s">
        <v>221</v>
      </c>
      <c r="I1" s="250"/>
      <c r="J1" s="124"/>
      <c r="K1" s="124"/>
      <c r="L1" s="124"/>
    </row>
    <row r="2" spans="1:12" s="26" customFormat="1" ht="15.75">
      <c r="A2" s="202" t="s">
        <v>159</v>
      </c>
      <c r="B2" s="244"/>
      <c r="C2" s="244"/>
      <c r="D2" s="244"/>
      <c r="E2" s="244"/>
      <c r="F2" s="244"/>
      <c r="G2" s="252"/>
      <c r="H2" s="254" t="str">
        <f>'ფორმა N1'!J1</f>
        <v>1/1/2011-1/1/2012</v>
      </c>
      <c r="I2" s="252"/>
      <c r="J2" s="124"/>
      <c r="K2" s="124"/>
      <c r="L2" s="124"/>
    </row>
    <row r="3" spans="1:12" s="26" customFormat="1" ht="15.75">
      <c r="A3" s="244"/>
      <c r="B3" s="244"/>
      <c r="C3" s="244"/>
      <c r="D3" s="244"/>
      <c r="E3" s="244"/>
      <c r="F3" s="244"/>
      <c r="G3" s="252"/>
      <c r="H3" s="247"/>
      <c r="I3" s="252"/>
      <c r="J3" s="124"/>
      <c r="K3" s="124"/>
      <c r="L3" s="124"/>
    </row>
    <row r="4" spans="1:12" s="2" customFormat="1" ht="15.75">
      <c r="A4" s="142" t="str">
        <f>'ფორმა N2'!A4</f>
        <v>ანგარიშვალდებული პირის დასახელება:</v>
      </c>
      <c r="B4" s="142"/>
      <c r="C4" s="142"/>
      <c r="D4" s="142"/>
      <c r="E4" s="244"/>
      <c r="F4" s="244"/>
      <c r="G4" s="244"/>
      <c r="H4" s="244"/>
      <c r="I4" s="250"/>
      <c r="J4" s="120"/>
      <c r="K4" s="120"/>
      <c r="L4" s="12"/>
    </row>
    <row r="5" spans="1:12" s="2" customFormat="1" ht="15.75">
      <c r="A5" s="225" t="s">
        <v>426</v>
      </c>
      <c r="B5" s="226"/>
      <c r="C5" s="226"/>
      <c r="D5" s="226"/>
      <c r="E5" s="255"/>
      <c r="F5" s="256"/>
      <c r="G5" s="256"/>
      <c r="H5" s="256"/>
      <c r="I5" s="250"/>
      <c r="J5" s="120"/>
      <c r="K5" s="120"/>
      <c r="L5" s="12"/>
    </row>
    <row r="6" spans="1:12" s="26" customFormat="1" ht="13.5">
      <c r="A6" s="248"/>
      <c r="B6" s="249"/>
      <c r="C6" s="249"/>
      <c r="D6" s="249"/>
      <c r="E6" s="244"/>
      <c r="F6" s="244"/>
      <c r="G6" s="244"/>
      <c r="H6" s="244"/>
      <c r="I6" s="250"/>
      <c r="J6" s="120"/>
      <c r="K6" s="120"/>
      <c r="L6" s="120"/>
    </row>
    <row r="7" spans="1:12" ht="31.5">
      <c r="A7" s="240" t="s">
        <v>67</v>
      </c>
      <c r="B7" s="240" t="s">
        <v>262</v>
      </c>
      <c r="C7" s="242" t="s">
        <v>263</v>
      </c>
      <c r="D7" s="242" t="s">
        <v>264</v>
      </c>
      <c r="E7" s="242" t="s">
        <v>269</v>
      </c>
      <c r="F7" s="242" t="s">
        <v>270</v>
      </c>
      <c r="G7" s="242" t="s">
        <v>271</v>
      </c>
      <c r="H7" s="242" t="s">
        <v>272</v>
      </c>
      <c r="I7" s="250"/>
    </row>
    <row r="8" spans="1:12" ht="15.75">
      <c r="A8" s="240">
        <v>1</v>
      </c>
      <c r="B8" s="240">
        <v>2</v>
      </c>
      <c r="C8" s="242">
        <v>3</v>
      </c>
      <c r="D8" s="240">
        <v>4</v>
      </c>
      <c r="E8" s="242">
        <v>5</v>
      </c>
      <c r="F8" s="240">
        <v>6</v>
      </c>
      <c r="G8" s="242">
        <v>7</v>
      </c>
      <c r="H8" s="242">
        <v>8</v>
      </c>
      <c r="I8" s="250"/>
    </row>
    <row r="9" spans="1:12" ht="31.5">
      <c r="A9" s="125">
        <v>1</v>
      </c>
      <c r="B9" s="29" t="s">
        <v>267</v>
      </c>
      <c r="C9" s="29" t="s">
        <v>461</v>
      </c>
      <c r="D9" s="29" t="s">
        <v>467</v>
      </c>
      <c r="E9" s="29">
        <v>480.8</v>
      </c>
      <c r="F9" s="29">
        <v>146823</v>
      </c>
      <c r="G9" s="264">
        <v>38890</v>
      </c>
      <c r="H9" s="29"/>
      <c r="I9" s="250"/>
    </row>
    <row r="10" spans="1:12" ht="31.5">
      <c r="A10" s="125">
        <v>2</v>
      </c>
      <c r="B10" s="29" t="s">
        <v>267</v>
      </c>
      <c r="C10" s="29" t="s">
        <v>462</v>
      </c>
      <c r="D10" s="29" t="s">
        <v>468</v>
      </c>
      <c r="E10" s="29">
        <v>108.5</v>
      </c>
      <c r="F10" s="29">
        <v>17405</v>
      </c>
      <c r="G10" s="264">
        <v>38922</v>
      </c>
      <c r="H10" s="29"/>
      <c r="I10" s="250"/>
    </row>
    <row r="11" spans="1:12" ht="31.5">
      <c r="A11" s="125">
        <v>3</v>
      </c>
      <c r="B11" s="29" t="s">
        <v>267</v>
      </c>
      <c r="C11" s="29" t="s">
        <v>463</v>
      </c>
      <c r="D11" s="29" t="s">
        <v>469</v>
      </c>
      <c r="E11" s="29">
        <v>77</v>
      </c>
      <c r="F11" s="29">
        <v>19295</v>
      </c>
      <c r="G11" s="264">
        <v>39210</v>
      </c>
      <c r="H11" s="29"/>
      <c r="I11" s="250"/>
    </row>
    <row r="12" spans="1:12" ht="31.5">
      <c r="A12" s="125">
        <v>4</v>
      </c>
      <c r="B12" s="29" t="s">
        <v>267</v>
      </c>
      <c r="C12" s="29" t="s">
        <v>464</v>
      </c>
      <c r="D12" s="29" t="s">
        <v>470</v>
      </c>
      <c r="E12" s="29">
        <v>365</v>
      </c>
      <c r="F12" s="29">
        <v>32570</v>
      </c>
      <c r="G12" s="264">
        <v>38884</v>
      </c>
      <c r="H12" s="29"/>
      <c r="I12" s="250"/>
    </row>
    <row r="13" spans="1:12" ht="31.5">
      <c r="A13" s="125">
        <v>5</v>
      </c>
      <c r="B13" s="29" t="s">
        <v>267</v>
      </c>
      <c r="C13" s="29" t="s">
        <v>466</v>
      </c>
      <c r="D13" s="29" t="s">
        <v>471</v>
      </c>
      <c r="E13" s="29">
        <v>250.7</v>
      </c>
      <c r="F13" s="29">
        <v>22405</v>
      </c>
      <c r="G13" s="264">
        <v>40165</v>
      </c>
      <c r="H13" s="29"/>
      <c r="I13" s="250"/>
    </row>
    <row r="14" spans="1:12" ht="31.5">
      <c r="A14" s="125">
        <v>6</v>
      </c>
      <c r="B14" s="29" t="s">
        <v>267</v>
      </c>
      <c r="C14" s="29" t="s">
        <v>465</v>
      </c>
      <c r="D14" s="29" t="s">
        <v>472</v>
      </c>
      <c r="E14" s="29">
        <v>2406.19</v>
      </c>
      <c r="F14" s="29">
        <v>2855836</v>
      </c>
      <c r="G14" s="264">
        <v>40843</v>
      </c>
      <c r="H14" s="29"/>
      <c r="I14" s="250"/>
    </row>
    <row r="15" spans="1:12" s="26" customFormat="1" ht="18">
      <c r="A15" s="125">
        <v>7</v>
      </c>
      <c r="B15" s="29"/>
      <c r="C15" s="29"/>
      <c r="D15" s="29"/>
      <c r="E15" s="29"/>
      <c r="F15" s="29"/>
      <c r="G15" s="264"/>
      <c r="H15" s="29"/>
      <c r="I15" s="250"/>
      <c r="J15" s="120"/>
      <c r="K15" s="120"/>
      <c r="L15" s="120"/>
    </row>
    <row r="16" spans="1:12" s="26" customFormat="1" ht="18">
      <c r="A16" s="125">
        <v>8</v>
      </c>
      <c r="B16" s="29"/>
      <c r="C16" s="29"/>
      <c r="D16" s="29"/>
      <c r="E16" s="29"/>
      <c r="F16" s="29"/>
      <c r="G16" s="264"/>
      <c r="H16" s="29"/>
      <c r="I16" s="250"/>
      <c r="J16" s="120"/>
      <c r="K16" s="120"/>
      <c r="L16" s="120"/>
    </row>
    <row r="17" spans="1:12" s="26" customFormat="1" ht="18">
      <c r="A17" s="125">
        <v>9</v>
      </c>
      <c r="B17" s="29"/>
      <c r="C17" s="29"/>
      <c r="D17" s="29"/>
      <c r="E17" s="29"/>
      <c r="F17" s="29"/>
      <c r="G17" s="264"/>
      <c r="H17" s="29"/>
      <c r="I17" s="250"/>
      <c r="J17" s="120"/>
      <c r="K17" s="120"/>
      <c r="L17" s="120"/>
    </row>
    <row r="18" spans="1:12" s="26" customFormat="1" ht="18">
      <c r="A18" s="125">
        <v>10</v>
      </c>
      <c r="B18" s="29"/>
      <c r="C18" s="29"/>
      <c r="D18" s="29"/>
      <c r="E18" s="29"/>
      <c r="F18" s="29"/>
      <c r="G18" s="264"/>
      <c r="H18" s="29"/>
      <c r="I18" s="250"/>
      <c r="J18" s="120"/>
      <c r="K18" s="120"/>
      <c r="L18" s="120"/>
    </row>
    <row r="19" spans="1:12" s="26" customFormat="1" ht="18">
      <c r="A19" s="125">
        <v>11</v>
      </c>
      <c r="B19" s="29"/>
      <c r="C19" s="29"/>
      <c r="D19" s="29"/>
      <c r="E19" s="29"/>
      <c r="F19" s="29"/>
      <c r="G19" s="264"/>
      <c r="H19" s="29"/>
      <c r="I19" s="250"/>
      <c r="J19" s="120"/>
      <c r="K19" s="120"/>
      <c r="L19" s="120"/>
    </row>
    <row r="20" spans="1:12" s="26" customFormat="1" ht="18">
      <c r="A20" s="125">
        <v>12</v>
      </c>
      <c r="B20" s="29"/>
      <c r="C20" s="29"/>
      <c r="D20" s="29"/>
      <c r="E20" s="29"/>
      <c r="F20" s="29"/>
      <c r="G20" s="264"/>
      <c r="H20" s="29"/>
      <c r="I20" s="250"/>
      <c r="J20" s="120"/>
      <c r="K20" s="120"/>
      <c r="L20" s="120"/>
    </row>
    <row r="21" spans="1:12" s="26" customFormat="1" ht="18">
      <c r="A21" s="125">
        <v>13</v>
      </c>
      <c r="B21" s="29"/>
      <c r="C21" s="29"/>
      <c r="D21" s="29"/>
      <c r="E21" s="29"/>
      <c r="F21" s="29"/>
      <c r="G21" s="264"/>
      <c r="H21" s="29"/>
      <c r="I21" s="250"/>
      <c r="J21" s="120"/>
      <c r="K21" s="120"/>
      <c r="L21" s="120"/>
    </row>
    <row r="22" spans="1:12" s="26" customFormat="1" ht="18">
      <c r="A22" s="125">
        <v>14</v>
      </c>
      <c r="B22" s="29"/>
      <c r="C22" s="29"/>
      <c r="D22" s="29"/>
      <c r="E22" s="29"/>
      <c r="F22" s="29"/>
      <c r="G22" s="264"/>
      <c r="H22" s="29"/>
      <c r="I22" s="250"/>
      <c r="J22" s="120"/>
      <c r="K22" s="120"/>
      <c r="L22" s="120"/>
    </row>
    <row r="23" spans="1:12" s="26" customFormat="1" ht="18">
      <c r="A23" s="125">
        <v>15</v>
      </c>
      <c r="B23" s="29"/>
      <c r="C23" s="29"/>
      <c r="D23" s="29"/>
      <c r="E23" s="29"/>
      <c r="F23" s="29"/>
      <c r="G23" s="264"/>
      <c r="H23" s="29"/>
      <c r="I23" s="250"/>
      <c r="J23" s="120"/>
      <c r="K23" s="120"/>
      <c r="L23" s="120"/>
    </row>
    <row r="24" spans="1:12" s="26" customFormat="1" ht="18">
      <c r="A24" s="125">
        <v>16</v>
      </c>
      <c r="B24" s="29"/>
      <c r="C24" s="29"/>
      <c r="D24" s="29"/>
      <c r="E24" s="29"/>
      <c r="F24" s="29"/>
      <c r="G24" s="264"/>
      <c r="H24" s="29"/>
      <c r="I24" s="250"/>
      <c r="J24" s="120"/>
      <c r="K24" s="120"/>
      <c r="L24" s="120"/>
    </row>
    <row r="25" spans="1:12" s="26" customFormat="1" ht="18">
      <c r="A25" s="125">
        <v>17</v>
      </c>
      <c r="B25" s="29"/>
      <c r="C25" s="29"/>
      <c r="D25" s="29"/>
      <c r="E25" s="29"/>
      <c r="F25" s="29"/>
      <c r="G25" s="264"/>
      <c r="H25" s="29"/>
      <c r="I25" s="250"/>
      <c r="J25" s="120"/>
      <c r="K25" s="120"/>
      <c r="L25" s="120"/>
    </row>
    <row r="26" spans="1:12" s="26" customFormat="1" ht="18">
      <c r="A26" s="125">
        <v>18</v>
      </c>
      <c r="B26" s="29"/>
      <c r="C26" s="29"/>
      <c r="D26" s="29"/>
      <c r="E26" s="29"/>
      <c r="F26" s="29"/>
      <c r="G26" s="264"/>
      <c r="H26" s="29"/>
      <c r="I26" s="250"/>
      <c r="J26" s="120"/>
      <c r="K26" s="120"/>
      <c r="L26" s="120"/>
    </row>
    <row r="27" spans="1:12" s="26" customFormat="1" ht="18">
      <c r="A27" s="125" t="s">
        <v>330</v>
      </c>
      <c r="B27" s="29"/>
      <c r="C27" s="29"/>
      <c r="D27" s="29"/>
      <c r="E27" s="29"/>
      <c r="F27" s="29"/>
      <c r="G27" s="264"/>
      <c r="H27" s="29"/>
      <c r="I27" s="250"/>
      <c r="J27" s="120"/>
      <c r="K27" s="120"/>
      <c r="L27" s="120"/>
    </row>
    <row r="28" spans="1:12" s="26" customFormat="1">
      <c r="J28" s="120"/>
      <c r="K28" s="120"/>
      <c r="L28" s="120"/>
    </row>
    <row r="29" spans="1:12" s="26" customFormat="1"/>
    <row r="30" spans="1:12" s="26" customFormat="1">
      <c r="A30" s="28"/>
    </row>
    <row r="31" spans="1:12" s="2" customFormat="1" ht="15.75">
      <c r="B31" s="131" t="s">
        <v>121</v>
      </c>
      <c r="E31" s="5"/>
    </row>
    <row r="32" spans="1:12" s="2" customFormat="1" ht="15.75">
      <c r="C32" s="130"/>
      <c r="E32" s="130"/>
      <c r="F32" s="133"/>
      <c r="G32"/>
      <c r="H32"/>
      <c r="I32"/>
    </row>
    <row r="33" spans="1:9" s="2" customFormat="1" ht="15.75">
      <c r="A33"/>
      <c r="C33" s="129" t="s">
        <v>308</v>
      </c>
      <c r="E33" s="12" t="s">
        <v>314</v>
      </c>
      <c r="F33" s="132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2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zoomScaleNormal="100" workbookViewId="0">
      <selection activeCell="I9" sqref="I9"/>
    </sheetView>
  </sheetViews>
  <sheetFormatPr defaultRowHeight="12.75"/>
  <cols>
    <col min="1" max="1" width="4.7109375" style="28" customWidth="1"/>
    <col min="2" max="2" width="23.28515625" style="28" customWidth="1"/>
    <col min="3" max="4" width="17.7109375" style="28" customWidth="1"/>
    <col min="5" max="5" width="14.140625" style="26" customWidth="1"/>
    <col min="6" max="6" width="1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1" customWidth="1"/>
    <col min="11" max="16384" width="9.140625" style="28"/>
  </cols>
  <sheetData>
    <row r="1" spans="1:10" s="26" customFormat="1" ht="15.75">
      <c r="A1" s="243" t="s">
        <v>366</v>
      </c>
      <c r="B1" s="244"/>
      <c r="C1" s="244"/>
      <c r="D1" s="244"/>
      <c r="E1" s="244"/>
      <c r="F1" s="244"/>
      <c r="G1" s="244"/>
      <c r="H1" s="250"/>
      <c r="I1" s="144" t="s">
        <v>221</v>
      </c>
      <c r="J1" s="258"/>
    </row>
    <row r="2" spans="1:10" s="26" customFormat="1" ht="15.75">
      <c r="A2" s="202" t="s">
        <v>159</v>
      </c>
      <c r="B2" s="244"/>
      <c r="C2" s="244"/>
      <c r="D2" s="244"/>
      <c r="E2" s="244"/>
      <c r="F2" s="244"/>
      <c r="G2" s="244"/>
      <c r="H2" s="250"/>
      <c r="I2" s="254" t="str">
        <f>'ფორმა N1'!J1</f>
        <v>1/1/2011-1/1/2012</v>
      </c>
      <c r="J2" s="258"/>
    </row>
    <row r="3" spans="1:10" s="26" customFormat="1" ht="15.75">
      <c r="A3" s="244"/>
      <c r="B3" s="244"/>
      <c r="C3" s="244"/>
      <c r="D3" s="244"/>
      <c r="E3" s="244"/>
      <c r="F3" s="244"/>
      <c r="G3" s="244"/>
      <c r="H3" s="247"/>
      <c r="I3" s="247"/>
      <c r="J3" s="258"/>
    </row>
    <row r="4" spans="1:10" s="2" customFormat="1" ht="15.75">
      <c r="A4" s="142" t="str">
        <f>'ფორმა N2'!A4</f>
        <v>ანგარიშვალდებული პირის დასახელება:</v>
      </c>
      <c r="B4" s="142"/>
      <c r="C4" s="142"/>
      <c r="D4" s="143"/>
      <c r="E4" s="253"/>
      <c r="F4" s="244"/>
      <c r="G4" s="244"/>
      <c r="H4" s="244"/>
      <c r="I4" s="253"/>
      <c r="J4" s="201"/>
    </row>
    <row r="5" spans="1:10" s="2" customFormat="1" ht="15.75">
      <c r="A5" s="225" t="s">
        <v>426</v>
      </c>
      <c r="B5" s="226"/>
      <c r="C5" s="226"/>
      <c r="D5" s="226"/>
      <c r="E5" s="255"/>
      <c r="F5" s="256"/>
      <c r="G5" s="256"/>
      <c r="H5" s="256"/>
      <c r="I5" s="255"/>
      <c r="J5" s="201"/>
    </row>
    <row r="6" spans="1:10" s="26" customFormat="1" ht="13.5">
      <c r="A6" s="248"/>
      <c r="B6" s="249"/>
      <c r="C6" s="249"/>
      <c r="D6" s="249"/>
      <c r="E6" s="244"/>
      <c r="F6" s="244"/>
      <c r="G6" s="244"/>
      <c r="H6" s="244"/>
      <c r="I6" s="244"/>
      <c r="J6" s="252"/>
    </row>
    <row r="7" spans="1:10" ht="31.5">
      <c r="A7" s="257" t="s">
        <v>67</v>
      </c>
      <c r="B7" s="240" t="s">
        <v>277</v>
      </c>
      <c r="C7" s="242" t="s">
        <v>273</v>
      </c>
      <c r="D7" s="242" t="s">
        <v>274</v>
      </c>
      <c r="E7" s="242" t="s">
        <v>275</v>
      </c>
      <c r="F7" s="242" t="s">
        <v>276</v>
      </c>
      <c r="G7" s="242" t="s">
        <v>270</v>
      </c>
      <c r="H7" s="242" t="s">
        <v>271</v>
      </c>
      <c r="I7" s="242" t="s">
        <v>272</v>
      </c>
      <c r="J7" s="259"/>
    </row>
    <row r="8" spans="1:10" ht="15.75">
      <c r="A8" s="240">
        <v>1</v>
      </c>
      <c r="B8" s="240">
        <v>2</v>
      </c>
      <c r="C8" s="242">
        <v>3</v>
      </c>
      <c r="D8" s="240">
        <v>4</v>
      </c>
      <c r="E8" s="242">
        <v>5</v>
      </c>
      <c r="F8" s="240">
        <v>6</v>
      </c>
      <c r="G8" s="242">
        <v>7</v>
      </c>
      <c r="H8" s="240">
        <v>8</v>
      </c>
      <c r="I8" s="242">
        <v>9</v>
      </c>
      <c r="J8" s="259"/>
    </row>
    <row r="9" spans="1:10" ht="18">
      <c r="A9" s="125">
        <v>1</v>
      </c>
      <c r="B9" s="29" t="s">
        <v>473</v>
      </c>
      <c r="C9" s="29" t="s">
        <v>480</v>
      </c>
      <c r="D9" s="29" t="s">
        <v>482</v>
      </c>
      <c r="E9" s="29">
        <v>1992</v>
      </c>
      <c r="F9" s="304" t="s">
        <v>435</v>
      </c>
      <c r="G9" s="29">
        <v>5154</v>
      </c>
      <c r="H9" s="264">
        <v>38436</v>
      </c>
      <c r="I9" s="29"/>
      <c r="J9" s="259"/>
    </row>
    <row r="10" spans="1:10" ht="18">
      <c r="A10" s="125">
        <v>2</v>
      </c>
      <c r="B10" s="29" t="s">
        <v>473</v>
      </c>
      <c r="C10" s="29" t="s">
        <v>481</v>
      </c>
      <c r="D10" s="29">
        <v>31514</v>
      </c>
      <c r="E10" s="29">
        <v>1999</v>
      </c>
      <c r="F10" s="304" t="s">
        <v>435</v>
      </c>
      <c r="G10" s="29">
        <v>6484</v>
      </c>
      <c r="H10" s="264">
        <v>38393</v>
      </c>
      <c r="I10" s="29"/>
      <c r="J10" s="259"/>
    </row>
    <row r="11" spans="1:10" ht="18">
      <c r="A11" s="125">
        <v>3</v>
      </c>
      <c r="B11" s="29" t="s">
        <v>473</v>
      </c>
      <c r="C11" s="303" t="s">
        <v>474</v>
      </c>
      <c r="D11" s="29">
        <v>21213</v>
      </c>
      <c r="E11" s="29">
        <v>2002</v>
      </c>
      <c r="F11" s="304" t="s">
        <v>435</v>
      </c>
      <c r="G11" s="29">
        <v>6116</v>
      </c>
      <c r="H11" s="264">
        <v>37832</v>
      </c>
      <c r="I11" s="29"/>
      <c r="J11" s="259"/>
    </row>
    <row r="12" spans="1:10" ht="18">
      <c r="A12" s="125">
        <v>4</v>
      </c>
      <c r="B12" s="29" t="s">
        <v>473</v>
      </c>
      <c r="C12" s="303" t="s">
        <v>475</v>
      </c>
      <c r="D12" s="29" t="s">
        <v>483</v>
      </c>
      <c r="E12" s="29">
        <v>1995</v>
      </c>
      <c r="F12" s="304" t="s">
        <v>435</v>
      </c>
      <c r="G12" s="29">
        <v>10102</v>
      </c>
      <c r="H12" s="264">
        <v>38393</v>
      </c>
      <c r="I12" s="29"/>
      <c r="J12" s="259"/>
    </row>
    <row r="13" spans="1:10" ht="18">
      <c r="A13" s="125">
        <v>5</v>
      </c>
      <c r="B13" s="29" t="s">
        <v>473</v>
      </c>
      <c r="C13" s="303" t="s">
        <v>474</v>
      </c>
      <c r="D13" s="29">
        <v>21213</v>
      </c>
      <c r="E13" s="29">
        <v>1998</v>
      </c>
      <c r="F13" s="304" t="s">
        <v>435</v>
      </c>
      <c r="G13" s="29">
        <v>4678</v>
      </c>
      <c r="H13" s="264">
        <v>38216</v>
      </c>
      <c r="I13" s="29"/>
      <c r="J13" s="259"/>
    </row>
    <row r="14" spans="1:10" ht="18">
      <c r="A14" s="125">
        <v>6</v>
      </c>
      <c r="B14" s="29" t="s">
        <v>473</v>
      </c>
      <c r="C14" s="303" t="s">
        <v>476</v>
      </c>
      <c r="D14" s="29" t="s">
        <v>484</v>
      </c>
      <c r="E14" s="29">
        <v>1996</v>
      </c>
      <c r="F14" s="304" t="s">
        <v>435</v>
      </c>
      <c r="G14" s="29">
        <v>17280</v>
      </c>
      <c r="H14" s="264">
        <v>38856</v>
      </c>
      <c r="I14" s="29"/>
      <c r="J14" s="259"/>
    </row>
    <row r="15" spans="1:10" s="26" customFormat="1" ht="18">
      <c r="A15" s="125">
        <v>7</v>
      </c>
      <c r="B15" s="29" t="s">
        <v>473</v>
      </c>
      <c r="C15" s="303" t="s">
        <v>476</v>
      </c>
      <c r="D15" s="29" t="s">
        <v>485</v>
      </c>
      <c r="E15" s="29">
        <v>1994</v>
      </c>
      <c r="F15" s="304" t="s">
        <v>435</v>
      </c>
      <c r="G15" s="29">
        <v>13992</v>
      </c>
      <c r="H15" s="264">
        <v>38678</v>
      </c>
      <c r="I15" s="29"/>
      <c r="J15" s="252"/>
    </row>
    <row r="16" spans="1:10" s="26" customFormat="1" ht="31.5">
      <c r="A16" s="125">
        <v>8</v>
      </c>
      <c r="B16" s="29" t="s">
        <v>473</v>
      </c>
      <c r="C16" s="303" t="s">
        <v>477</v>
      </c>
      <c r="D16" s="29" t="s">
        <v>486</v>
      </c>
      <c r="E16" s="29">
        <v>1992</v>
      </c>
      <c r="F16" s="304" t="s">
        <v>435</v>
      </c>
      <c r="G16" s="29">
        <v>5601</v>
      </c>
      <c r="H16" s="264">
        <v>40231</v>
      </c>
      <c r="I16" s="29"/>
      <c r="J16" s="252"/>
    </row>
    <row r="17" spans="1:10" s="26" customFormat="1" ht="18">
      <c r="A17" s="125">
        <v>9</v>
      </c>
      <c r="B17" s="29" t="s">
        <v>473</v>
      </c>
      <c r="C17" s="303" t="s">
        <v>478</v>
      </c>
      <c r="D17" s="29" t="s">
        <v>487</v>
      </c>
      <c r="E17" s="29">
        <v>2007</v>
      </c>
      <c r="F17" s="304" t="s">
        <v>435</v>
      </c>
      <c r="G17" s="29">
        <v>38428</v>
      </c>
      <c r="H17" s="264">
        <v>39344</v>
      </c>
      <c r="I17" s="29"/>
      <c r="J17" s="252"/>
    </row>
    <row r="18" spans="1:10" s="26" customFormat="1" ht="18">
      <c r="A18" s="125">
        <v>10</v>
      </c>
      <c r="B18" s="29" t="s">
        <v>473</v>
      </c>
      <c r="C18" s="29" t="s">
        <v>479</v>
      </c>
      <c r="D18" s="29" t="s">
        <v>488</v>
      </c>
      <c r="E18" s="29">
        <v>2011</v>
      </c>
      <c r="F18" s="304" t="s">
        <v>435</v>
      </c>
      <c r="G18" s="29">
        <v>88698</v>
      </c>
      <c r="H18" s="264">
        <v>40827</v>
      </c>
      <c r="I18" s="29"/>
      <c r="J18" s="252"/>
    </row>
    <row r="19" spans="1:10" s="26" customFormat="1" ht="18">
      <c r="A19" s="125">
        <v>11</v>
      </c>
      <c r="B19" s="29"/>
      <c r="C19" s="29"/>
      <c r="D19" s="29"/>
      <c r="E19" s="29"/>
      <c r="F19" s="29"/>
      <c r="G19" s="29"/>
      <c r="H19" s="264"/>
      <c r="I19" s="29"/>
      <c r="J19" s="252"/>
    </row>
    <row r="20" spans="1:10" s="26" customFormat="1" ht="18">
      <c r="A20" s="125">
        <v>12</v>
      </c>
      <c r="B20" s="29"/>
      <c r="C20" s="29"/>
      <c r="D20" s="29"/>
      <c r="E20" s="29"/>
      <c r="F20" s="29"/>
      <c r="G20" s="29"/>
      <c r="H20" s="264"/>
      <c r="I20" s="29"/>
      <c r="J20" s="252"/>
    </row>
    <row r="21" spans="1:10" s="26" customFormat="1" ht="18">
      <c r="A21" s="125">
        <v>13</v>
      </c>
      <c r="B21" s="29"/>
      <c r="C21" s="29"/>
      <c r="D21" s="29"/>
      <c r="E21" s="29"/>
      <c r="F21" s="29"/>
      <c r="G21" s="29"/>
      <c r="H21" s="264"/>
      <c r="I21" s="29"/>
      <c r="J21" s="252"/>
    </row>
    <row r="22" spans="1:10" s="26" customFormat="1" ht="18">
      <c r="A22" s="125">
        <v>14</v>
      </c>
      <c r="B22" s="29"/>
      <c r="C22" s="29"/>
      <c r="D22" s="29"/>
      <c r="E22" s="29"/>
      <c r="F22" s="29"/>
      <c r="G22" s="29"/>
      <c r="H22" s="264"/>
      <c r="I22" s="29"/>
      <c r="J22" s="252"/>
    </row>
    <row r="23" spans="1:10" s="26" customFormat="1" ht="18">
      <c r="A23" s="125">
        <v>15</v>
      </c>
      <c r="B23" s="29"/>
      <c r="C23" s="29"/>
      <c r="D23" s="29"/>
      <c r="E23" s="29"/>
      <c r="F23" s="29"/>
      <c r="G23" s="29"/>
      <c r="H23" s="264"/>
      <c r="I23" s="29"/>
      <c r="J23" s="252"/>
    </row>
    <row r="24" spans="1:10" s="26" customFormat="1" ht="18">
      <c r="A24" s="125">
        <v>16</v>
      </c>
      <c r="B24" s="29"/>
      <c r="C24" s="29"/>
      <c r="D24" s="29"/>
      <c r="E24" s="29"/>
      <c r="F24" s="29"/>
      <c r="G24" s="29"/>
      <c r="H24" s="264"/>
      <c r="I24" s="29"/>
      <c r="J24" s="252"/>
    </row>
    <row r="25" spans="1:10" s="26" customFormat="1" ht="18">
      <c r="A25" s="125">
        <v>17</v>
      </c>
      <c r="B25" s="29"/>
      <c r="C25" s="29"/>
      <c r="D25" s="29"/>
      <c r="E25" s="29"/>
      <c r="F25" s="29"/>
      <c r="G25" s="29"/>
      <c r="H25" s="264"/>
      <c r="I25" s="29"/>
      <c r="J25" s="252"/>
    </row>
    <row r="26" spans="1:10" s="26" customFormat="1" ht="18">
      <c r="A26" s="125">
        <v>18</v>
      </c>
      <c r="B26" s="29"/>
      <c r="C26" s="29"/>
      <c r="D26" s="29"/>
      <c r="E26" s="29"/>
      <c r="F26" s="29"/>
      <c r="G26" s="29"/>
      <c r="H26" s="264"/>
      <c r="I26" s="29"/>
      <c r="J26" s="252"/>
    </row>
    <row r="27" spans="1:10" s="26" customFormat="1" ht="18">
      <c r="A27" s="125" t="s">
        <v>330</v>
      </c>
      <c r="B27" s="29"/>
      <c r="C27" s="29"/>
      <c r="D27" s="29"/>
      <c r="E27" s="29"/>
      <c r="F27" s="29"/>
      <c r="G27" s="29"/>
      <c r="H27" s="264"/>
      <c r="I27" s="29"/>
      <c r="J27" s="252"/>
    </row>
    <row r="28" spans="1:10" s="26" customFormat="1">
      <c r="J28" s="120"/>
    </row>
    <row r="29" spans="1:10" s="26" customFormat="1"/>
    <row r="30" spans="1:10" s="26" customFormat="1">
      <c r="A30" s="28"/>
    </row>
    <row r="31" spans="1:10" s="2" customFormat="1" ht="15.75">
      <c r="B31" s="131" t="s">
        <v>121</v>
      </c>
      <c r="E31" s="5"/>
    </row>
    <row r="32" spans="1:10" s="2" customFormat="1" ht="15.75">
      <c r="C32" s="130"/>
      <c r="E32" s="130"/>
      <c r="F32" s="133"/>
      <c r="G32"/>
      <c r="H32"/>
      <c r="I32"/>
    </row>
    <row r="33" spans="1:10" s="2" customFormat="1" ht="15.75">
      <c r="A33"/>
      <c r="C33" s="129" t="s">
        <v>308</v>
      </c>
      <c r="E33" s="12" t="s">
        <v>314</v>
      </c>
      <c r="F33" s="132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2" t="s">
        <v>156</v>
      </c>
    </row>
    <row r="36" spans="1:10" customFormat="1"/>
    <row r="37" spans="1:10" s="26" customFormat="1">
      <c r="J37" s="120"/>
    </row>
    <row r="38" spans="1:10" s="26" customFormat="1">
      <c r="J38" s="120"/>
    </row>
    <row r="39" spans="1:10" s="26" customFormat="1">
      <c r="J39" s="120"/>
    </row>
    <row r="40" spans="1:10" s="26" customFormat="1">
      <c r="J40" s="120"/>
    </row>
    <row r="41" spans="1:10" s="26" customFormat="1">
      <c r="J41" s="120"/>
    </row>
    <row r="42" spans="1:10" s="26" customFormat="1">
      <c r="J42" s="120"/>
    </row>
    <row r="43" spans="1:10" s="26" customFormat="1">
      <c r="J43" s="120"/>
    </row>
    <row r="44" spans="1:10" s="26" customFormat="1">
      <c r="J44" s="120"/>
    </row>
    <row r="45" spans="1:10" s="26" customFormat="1">
      <c r="J45" s="120"/>
    </row>
    <row r="46" spans="1:10" s="26" customFormat="1">
      <c r="J46" s="120"/>
    </row>
    <row r="47" spans="1:10" s="26" customFormat="1">
      <c r="J47" s="120"/>
    </row>
    <row r="48" spans="1:10" s="26" customFormat="1">
      <c r="J48" s="120"/>
    </row>
    <row r="49" spans="10:10" s="26" customFormat="1">
      <c r="J49" s="120"/>
    </row>
    <row r="50" spans="10:10" s="26" customFormat="1">
      <c r="J50" s="120"/>
    </row>
    <row r="51" spans="10:10" s="26" customFormat="1">
      <c r="J51" s="120"/>
    </row>
    <row r="52" spans="10:10" s="26" customFormat="1">
      <c r="J52" s="120"/>
    </row>
    <row r="53" spans="10:10" s="26" customFormat="1">
      <c r="J53" s="120"/>
    </row>
    <row r="54" spans="10:10" s="26" customFormat="1">
      <c r="J54" s="120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19" t="s">
        <v>266</v>
      </c>
    </row>
    <row r="3" spans="1:7" ht="15.75">
      <c r="A3" s="72">
        <v>40908</v>
      </c>
      <c r="C3" t="s">
        <v>224</v>
      </c>
      <c r="E3" t="s">
        <v>259</v>
      </c>
      <c r="G3" s="119" t="s">
        <v>267</v>
      </c>
    </row>
    <row r="4" spans="1:7" ht="15.75">
      <c r="A4" s="72">
        <v>40909</v>
      </c>
      <c r="C4" t="s">
        <v>225</v>
      </c>
      <c r="E4" t="s">
        <v>260</v>
      </c>
      <c r="G4" s="119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zoomScaleNormal="100" workbookViewId="0">
      <selection activeCell="A5" sqref="A5"/>
    </sheetView>
  </sheetViews>
  <sheetFormatPr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39" t="s">
        <v>358</v>
      </c>
      <c r="B1" s="142"/>
      <c r="C1" s="290" t="s">
        <v>124</v>
      </c>
      <c r="D1" s="290"/>
      <c r="E1" s="208"/>
    </row>
    <row r="2" spans="1:7">
      <c r="A2" s="142" t="s">
        <v>159</v>
      </c>
      <c r="B2" s="142"/>
      <c r="C2" s="288" t="str">
        <f>'ფორმა N1'!J1</f>
        <v>1/1/2011-1/1/2012</v>
      </c>
      <c r="D2" s="289"/>
      <c r="E2" s="208"/>
    </row>
    <row r="3" spans="1:7">
      <c r="A3" s="139"/>
      <c r="B3" s="142"/>
      <c r="C3" s="141"/>
      <c r="D3" s="141"/>
      <c r="E3" s="208"/>
    </row>
    <row r="4" spans="1:7">
      <c r="A4" s="143" t="s">
        <v>315</v>
      </c>
      <c r="B4" s="199"/>
      <c r="C4" s="200"/>
      <c r="D4" s="142"/>
      <c r="E4" s="208"/>
    </row>
    <row r="5" spans="1:7">
      <c r="A5" s="225" t="s">
        <v>426</v>
      </c>
      <c r="B5" s="12"/>
      <c r="C5" s="12"/>
      <c r="E5" s="208"/>
    </row>
    <row r="6" spans="1:7">
      <c r="A6" s="201"/>
      <c r="B6" s="201"/>
      <c r="C6" s="201"/>
      <c r="D6" s="202"/>
      <c r="E6" s="208"/>
    </row>
    <row r="7" spans="1:7">
      <c r="A7" s="142"/>
      <c r="B7" s="142"/>
      <c r="C7" s="142"/>
      <c r="D7" s="142"/>
      <c r="E7" s="208"/>
    </row>
    <row r="8" spans="1:7" s="6" customFormat="1" ht="39" customHeight="1">
      <c r="A8" s="203" t="s">
        <v>67</v>
      </c>
      <c r="B8" s="145" t="s">
        <v>278</v>
      </c>
      <c r="C8" s="145" t="s">
        <v>69</v>
      </c>
      <c r="D8" s="145" t="s">
        <v>70</v>
      </c>
      <c r="E8" s="208"/>
    </row>
    <row r="9" spans="1:7" s="7" customFormat="1" ht="16.5" customHeight="1">
      <c r="A9" s="13">
        <v>1</v>
      </c>
      <c r="B9" s="13" t="s">
        <v>68</v>
      </c>
      <c r="C9" s="151">
        <v>5995188.1799999997</v>
      </c>
      <c r="D9" s="151">
        <v>5995188.1799999997</v>
      </c>
      <c r="E9" s="208"/>
    </row>
    <row r="10" spans="1:7" s="7" customFormat="1" ht="16.5" customHeight="1">
      <c r="A10" s="14">
        <v>1.1000000000000001</v>
      </c>
      <c r="B10" s="14" t="s">
        <v>83</v>
      </c>
      <c r="C10" s="151">
        <v>5995188.1799999997</v>
      </c>
      <c r="D10" s="151">
        <v>5995188.1799999997</v>
      </c>
      <c r="E10" s="208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08"/>
    </row>
    <row r="12" spans="1:7" s="10" customFormat="1" ht="16.5" customHeight="1">
      <c r="A12" s="16" t="s">
        <v>31</v>
      </c>
      <c r="B12" s="16" t="s">
        <v>372</v>
      </c>
      <c r="C12" s="204">
        <v>1765778</v>
      </c>
      <c r="D12" s="204">
        <v>1765778</v>
      </c>
      <c r="E12" s="208"/>
      <c r="G12" s="128"/>
    </row>
    <row r="13" spans="1:7" s="3" customFormat="1" ht="16.5" customHeight="1">
      <c r="A13" s="17" t="s">
        <v>84</v>
      </c>
      <c r="B13" s="17" t="s">
        <v>377</v>
      </c>
      <c r="C13" s="8">
        <v>95848</v>
      </c>
      <c r="D13" s="8">
        <v>95848</v>
      </c>
      <c r="E13" s="208"/>
    </row>
    <row r="14" spans="1:7" s="3" customFormat="1" ht="31.5">
      <c r="A14" s="17" t="s">
        <v>85</v>
      </c>
      <c r="B14" s="17" t="s">
        <v>382</v>
      </c>
      <c r="C14" s="8">
        <v>1669930</v>
      </c>
      <c r="D14" s="8">
        <v>1669930</v>
      </c>
      <c r="E14" s="208"/>
    </row>
    <row r="15" spans="1:7" s="3" customFormat="1" ht="31.5">
      <c r="A15" s="17" t="s">
        <v>105</v>
      </c>
      <c r="B15" s="17" t="s">
        <v>378</v>
      </c>
      <c r="C15" s="8"/>
      <c r="D15" s="8"/>
      <c r="E15" s="208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08"/>
    </row>
    <row r="17" spans="1:5" s="3" customFormat="1" ht="16.5" customHeight="1">
      <c r="A17" s="16" t="s">
        <v>86</v>
      </c>
      <c r="B17" s="16" t="s">
        <v>87</v>
      </c>
      <c r="C17" s="204">
        <v>1950967.68</v>
      </c>
      <c r="D17" s="204">
        <v>1950967.68</v>
      </c>
      <c r="E17" s="208"/>
    </row>
    <row r="18" spans="1:5" s="3" customFormat="1" ht="16.5" customHeight="1">
      <c r="A18" s="17" t="s">
        <v>88</v>
      </c>
      <c r="B18" s="17" t="s">
        <v>90</v>
      </c>
      <c r="C18" s="8">
        <v>1757240.52</v>
      </c>
      <c r="D18" s="8">
        <v>1757240.52</v>
      </c>
      <c r="E18" s="208"/>
    </row>
    <row r="19" spans="1:5" s="3" customFormat="1" ht="31.5">
      <c r="A19" s="17" t="s">
        <v>89</v>
      </c>
      <c r="B19" s="17" t="s">
        <v>125</v>
      </c>
      <c r="C19" s="8">
        <v>193727.16</v>
      </c>
      <c r="D19" s="8">
        <v>193727.16</v>
      </c>
      <c r="E19" s="208"/>
    </row>
    <row r="20" spans="1:5" s="3" customFormat="1" ht="16.5" customHeight="1">
      <c r="A20" s="16" t="s">
        <v>91</v>
      </c>
      <c r="B20" s="16" t="s">
        <v>92</v>
      </c>
      <c r="C20" s="204">
        <f>SUM(C21:C24)</f>
        <v>0</v>
      </c>
      <c r="D20" s="204">
        <f>SUM(D21:D24)</f>
        <v>0</v>
      </c>
      <c r="E20" s="208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08"/>
    </row>
    <row r="22" spans="1:5" s="3" customFormat="1" ht="31.5">
      <c r="A22" s="17" t="s">
        <v>97</v>
      </c>
      <c r="B22" s="17" t="s">
        <v>95</v>
      </c>
      <c r="C22" s="8"/>
      <c r="D22" s="8"/>
      <c r="E22" s="208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08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08"/>
    </row>
    <row r="25" spans="1:5" s="3" customFormat="1" ht="16.5" customHeight="1">
      <c r="A25" s="16" t="s">
        <v>101</v>
      </c>
      <c r="B25" s="16" t="s">
        <v>281</v>
      </c>
      <c r="C25" s="204">
        <f>SUM(C26:C27)</f>
        <v>0</v>
      </c>
      <c r="D25" s="204">
        <f>SUM(D26:D27)</f>
        <v>0</v>
      </c>
      <c r="E25" s="208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08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08"/>
    </row>
    <row r="28" spans="1:5" s="3" customFormat="1" ht="16.5" customHeight="1">
      <c r="A28" s="16" t="s">
        <v>284</v>
      </c>
      <c r="B28" s="16" t="s">
        <v>102</v>
      </c>
      <c r="C28" s="8">
        <v>2278442.5</v>
      </c>
      <c r="D28" s="8">
        <v>2278442.5</v>
      </c>
      <c r="E28" s="208"/>
    </row>
    <row r="29" spans="1:5" ht="16.5" customHeight="1">
      <c r="A29" s="14">
        <v>1.2</v>
      </c>
      <c r="B29" s="14" t="s">
        <v>103</v>
      </c>
      <c r="C29" s="151">
        <f>SUM(C30,C39)</f>
        <v>0</v>
      </c>
      <c r="D29" s="151">
        <f>SUM(D30,D39)</f>
        <v>0</v>
      </c>
      <c r="E29" s="208"/>
    </row>
    <row r="30" spans="1:5" ht="16.5" customHeight="1">
      <c r="A30" s="16" t="s">
        <v>32</v>
      </c>
      <c r="B30" s="18" t="s">
        <v>372</v>
      </c>
      <c r="C30" s="204">
        <f>SUM(C31,C35)</f>
        <v>0</v>
      </c>
      <c r="D30" s="204">
        <f>SUM(D31,D35)</f>
        <v>0</v>
      </c>
      <c r="E30" s="208"/>
    </row>
    <row r="31" spans="1:5" ht="16.5" customHeight="1">
      <c r="A31" s="17" t="s">
        <v>106</v>
      </c>
      <c r="B31" s="17" t="s">
        <v>377</v>
      </c>
      <c r="C31" s="204">
        <f>SUM(C32:C34)</f>
        <v>0</v>
      </c>
      <c r="D31" s="204">
        <f>SUM(D32:D34)</f>
        <v>0</v>
      </c>
      <c r="E31" s="208"/>
    </row>
    <row r="32" spans="1:5" ht="16.5" customHeight="1">
      <c r="A32" s="19" t="s">
        <v>107</v>
      </c>
      <c r="B32" s="19" t="s">
        <v>373</v>
      </c>
      <c r="C32" s="8"/>
      <c r="D32" s="8"/>
      <c r="E32" s="208"/>
    </row>
    <row r="33" spans="1:9" ht="16.5" customHeight="1">
      <c r="A33" s="19" t="s">
        <v>108</v>
      </c>
      <c r="B33" s="19" t="s">
        <v>379</v>
      </c>
      <c r="C33" s="8"/>
      <c r="D33" s="8"/>
      <c r="E33" s="208"/>
    </row>
    <row r="34" spans="1:9" ht="16.5" customHeight="1">
      <c r="A34" s="19" t="s">
        <v>157</v>
      </c>
      <c r="B34" s="19" t="s">
        <v>374</v>
      </c>
      <c r="C34" s="8"/>
      <c r="D34" s="8"/>
      <c r="E34" s="208"/>
    </row>
    <row r="35" spans="1:9" ht="16.5" customHeight="1">
      <c r="A35" s="17" t="s">
        <v>109</v>
      </c>
      <c r="B35" s="17" t="s">
        <v>380</v>
      </c>
      <c r="C35" s="204">
        <f>SUM(C36:C38)</f>
        <v>0</v>
      </c>
      <c r="D35" s="204">
        <f>SUM(D36:D38)</f>
        <v>0</v>
      </c>
      <c r="E35" s="208"/>
    </row>
    <row r="36" spans="1:9" ht="16.5" customHeight="1">
      <c r="A36" s="19" t="s">
        <v>110</v>
      </c>
      <c r="B36" s="19" t="s">
        <v>375</v>
      </c>
      <c r="C36" s="8"/>
      <c r="D36" s="8"/>
      <c r="E36" s="208"/>
    </row>
    <row r="37" spans="1:9" ht="16.5" customHeight="1">
      <c r="A37" s="19" t="s">
        <v>111</v>
      </c>
      <c r="B37" s="19" t="s">
        <v>381</v>
      </c>
      <c r="C37" s="8"/>
      <c r="D37" s="8"/>
      <c r="E37" s="208"/>
    </row>
    <row r="38" spans="1:9" ht="16.5" customHeight="1">
      <c r="A38" s="19" t="s">
        <v>158</v>
      </c>
      <c r="B38" s="19" t="s">
        <v>376</v>
      </c>
      <c r="C38" s="8"/>
      <c r="D38" s="8"/>
      <c r="E38" s="208"/>
    </row>
    <row r="39" spans="1:9" ht="16.5" customHeight="1">
      <c r="A39" s="16" t="s">
        <v>33</v>
      </c>
      <c r="B39" s="18" t="s">
        <v>112</v>
      </c>
      <c r="C39" s="8"/>
      <c r="D39" s="8"/>
      <c r="E39" s="208"/>
    </row>
    <row r="40" spans="1:9">
      <c r="D40" s="30"/>
      <c r="E40" s="209"/>
      <c r="F40" s="30"/>
    </row>
    <row r="41" spans="1:9">
      <c r="A41" s="1" t="s">
        <v>367</v>
      </c>
      <c r="D41" s="30"/>
      <c r="E41" s="209"/>
      <c r="F41" s="30"/>
    </row>
    <row r="42" spans="1:9">
      <c r="D42" s="30"/>
      <c r="E42" s="209"/>
      <c r="F42" s="30"/>
    </row>
    <row r="43" spans="1:9">
      <c r="D43" s="30"/>
      <c r="E43" s="209"/>
      <c r="F43" s="30"/>
    </row>
    <row r="44" spans="1:9">
      <c r="A44" s="129" t="s">
        <v>121</v>
      </c>
      <c r="D44" s="30"/>
      <c r="E44" s="209"/>
      <c r="F44" s="30"/>
    </row>
    <row r="45" spans="1:9">
      <c r="D45" s="30"/>
      <c r="E45" s="210"/>
      <c r="F45" s="210"/>
      <c r="G45"/>
      <c r="H45"/>
      <c r="I45"/>
    </row>
    <row r="46" spans="1:9">
      <c r="D46" s="211"/>
      <c r="E46" s="210"/>
      <c r="F46" s="210"/>
      <c r="G46"/>
      <c r="H46"/>
      <c r="I46"/>
    </row>
    <row r="47" spans="1:9">
      <c r="A47"/>
      <c r="B47" s="129" t="s">
        <v>311</v>
      </c>
      <c r="D47" s="211"/>
      <c r="E47" s="210"/>
      <c r="F47" s="210"/>
      <c r="G47"/>
      <c r="H47"/>
      <c r="I47"/>
    </row>
    <row r="48" spans="1:9">
      <c r="A48"/>
      <c r="B48" s="2" t="s">
        <v>310</v>
      </c>
      <c r="D48" s="211"/>
      <c r="E48" s="210"/>
      <c r="F48" s="210"/>
      <c r="G48"/>
      <c r="H48"/>
      <c r="I48"/>
    </row>
    <row r="49" spans="2:6" customFormat="1" ht="12.75">
      <c r="B49" s="122" t="s">
        <v>156</v>
      </c>
      <c r="D49" s="210"/>
      <c r="E49" s="210"/>
      <c r="F49" s="210"/>
    </row>
    <row r="50" spans="2:6">
      <c r="D50" s="30"/>
      <c r="E50" s="209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A5" sqref="A5"/>
    </sheetView>
  </sheetViews>
  <sheetFormatPr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39" t="s">
        <v>312</v>
      </c>
      <c r="B1" s="213"/>
      <c r="C1" s="290" t="s">
        <v>124</v>
      </c>
      <c r="D1" s="290"/>
      <c r="E1" s="218"/>
    </row>
    <row r="2" spans="1:6" s="6" customFormat="1" ht="14.25" customHeight="1">
      <c r="A2" s="142" t="s">
        <v>159</v>
      </c>
      <c r="B2" s="213"/>
      <c r="C2" s="291" t="str">
        <f>'ფორმა N1'!J1</f>
        <v>1/1/2011-1/1/2012</v>
      </c>
      <c r="D2" s="292"/>
      <c r="E2" s="218"/>
    </row>
    <row r="3" spans="1:6" s="6" customFormat="1" ht="14.25" customHeight="1">
      <c r="A3" s="142"/>
      <c r="B3" s="213"/>
      <c r="C3" s="141"/>
      <c r="D3" s="141"/>
      <c r="E3" s="218"/>
    </row>
    <row r="4" spans="1:6" s="2" customFormat="1">
      <c r="A4" s="143" t="str">
        <f>'ფორმა N2'!A4</f>
        <v>ანგარიშვალდებული პირის დასახელება:</v>
      </c>
      <c r="B4" s="143"/>
      <c r="C4" s="142"/>
      <c r="D4" s="142"/>
      <c r="E4" s="208"/>
    </row>
    <row r="5" spans="1:6" s="2" customFormat="1">
      <c r="A5" s="225" t="s">
        <v>426</v>
      </c>
      <c r="B5" s="211"/>
      <c r="C5" s="69"/>
      <c r="D5" s="69"/>
      <c r="E5" s="208"/>
    </row>
    <row r="6" spans="1:6" s="2" customFormat="1">
      <c r="A6" s="143"/>
      <c r="B6" s="143"/>
      <c r="C6" s="142"/>
      <c r="D6" s="142"/>
      <c r="E6" s="208"/>
    </row>
    <row r="7" spans="1:6" s="6" customFormat="1" ht="18.75">
      <c r="A7" s="176"/>
      <c r="B7" s="214"/>
      <c r="C7" s="144"/>
      <c r="D7" s="144"/>
      <c r="E7" s="218"/>
    </row>
    <row r="8" spans="1:6" s="6" customFormat="1" ht="47.25">
      <c r="A8" s="203" t="s">
        <v>67</v>
      </c>
      <c r="B8" s="145" t="s">
        <v>278</v>
      </c>
      <c r="C8" s="145" t="s">
        <v>69</v>
      </c>
      <c r="D8" s="145" t="s">
        <v>70</v>
      </c>
      <c r="E8" s="218"/>
      <c r="F8" s="21"/>
    </row>
    <row r="9" spans="1:6" s="7" customFormat="1">
      <c r="A9" s="13">
        <v>1</v>
      </c>
      <c r="B9" s="13" t="s">
        <v>68</v>
      </c>
      <c r="C9" s="215">
        <v>52800</v>
      </c>
      <c r="D9" s="215">
        <v>52800</v>
      </c>
      <c r="E9" s="218"/>
    </row>
    <row r="10" spans="1:6" s="7" customFormat="1" ht="16.5" customHeight="1">
      <c r="A10" s="14">
        <v>1.1000000000000001</v>
      </c>
      <c r="B10" s="14" t="s">
        <v>83</v>
      </c>
      <c r="C10" s="215">
        <v>52000</v>
      </c>
      <c r="D10" s="215">
        <v>52000</v>
      </c>
      <c r="E10" s="218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18"/>
    </row>
    <row r="12" spans="1:6" s="10" customFormat="1" ht="16.5" customHeight="1">
      <c r="A12" s="16" t="s">
        <v>31</v>
      </c>
      <c r="B12" s="16" t="s">
        <v>372</v>
      </c>
      <c r="C12" s="216">
        <f>SUM(C13:C15)</f>
        <v>0</v>
      </c>
      <c r="D12" s="216">
        <f>SUM(D13:D15)</f>
        <v>0</v>
      </c>
      <c r="E12" s="218"/>
    </row>
    <row r="13" spans="1:6" s="3" customFormat="1" ht="16.5" customHeight="1">
      <c r="A13" s="17" t="s">
        <v>84</v>
      </c>
      <c r="B13" s="17" t="s">
        <v>377</v>
      </c>
      <c r="C13" s="22"/>
      <c r="D13" s="22"/>
      <c r="E13" s="218"/>
    </row>
    <row r="14" spans="1:6" s="3" customFormat="1" ht="16.5" customHeight="1">
      <c r="A14" s="17" t="s">
        <v>85</v>
      </c>
      <c r="B14" s="17" t="s">
        <v>385</v>
      </c>
      <c r="C14" s="22"/>
      <c r="D14" s="22"/>
      <c r="E14" s="218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18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18"/>
    </row>
    <row r="17" spans="1:5" s="3" customFormat="1" ht="16.5" customHeight="1">
      <c r="A17" s="16" t="s">
        <v>91</v>
      </c>
      <c r="B17" s="16" t="s">
        <v>92</v>
      </c>
      <c r="C17" s="216">
        <f>SUM(C18:C21)</f>
        <v>0</v>
      </c>
      <c r="D17" s="216">
        <f>SUM(D18:D21)</f>
        <v>0</v>
      </c>
      <c r="E17" s="218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18"/>
    </row>
    <row r="19" spans="1:5" s="3" customFormat="1" ht="31.5">
      <c r="A19" s="17" t="s">
        <v>97</v>
      </c>
      <c r="B19" s="17" t="s">
        <v>95</v>
      </c>
      <c r="C19" s="22"/>
      <c r="D19" s="22"/>
      <c r="E19" s="218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18"/>
    </row>
    <row r="21" spans="1:5" s="3" customFormat="1" ht="31.5">
      <c r="A21" s="17" t="s">
        <v>99</v>
      </c>
      <c r="B21" s="17" t="s">
        <v>100</v>
      </c>
      <c r="C21" s="22"/>
      <c r="D21" s="22"/>
      <c r="E21" s="218"/>
    </row>
    <row r="22" spans="1:5" s="3" customFormat="1">
      <c r="A22" s="16" t="s">
        <v>101</v>
      </c>
      <c r="B22" s="16" t="s">
        <v>281</v>
      </c>
      <c r="C22" s="217">
        <f>SUM(C23:C24)</f>
        <v>0</v>
      </c>
      <c r="D22" s="217">
        <f>SUM(D23:D24)</f>
        <v>0</v>
      </c>
      <c r="E22" s="218"/>
    </row>
    <row r="23" spans="1:5" s="3" customFormat="1">
      <c r="A23" s="17" t="s">
        <v>282</v>
      </c>
      <c r="B23" s="17" t="s">
        <v>285</v>
      </c>
      <c r="C23" s="22"/>
      <c r="D23" s="22"/>
      <c r="E23" s="218"/>
    </row>
    <row r="24" spans="1:5" s="3" customFormat="1">
      <c r="A24" s="17" t="s">
        <v>283</v>
      </c>
      <c r="B24" s="17" t="s">
        <v>286</v>
      </c>
      <c r="C24" s="22"/>
      <c r="D24" s="22"/>
      <c r="E24" s="218"/>
    </row>
    <row r="25" spans="1:5" s="3" customFormat="1" ht="16.5" customHeight="1">
      <c r="A25" s="16" t="s">
        <v>284</v>
      </c>
      <c r="B25" s="16" t="s">
        <v>102</v>
      </c>
      <c r="C25" s="22" t="s">
        <v>388</v>
      </c>
      <c r="D25" s="22" t="s">
        <v>388</v>
      </c>
      <c r="E25" s="218"/>
    </row>
    <row r="26" spans="1:5" ht="16.5" customHeight="1">
      <c r="A26" s="14">
        <v>1.2</v>
      </c>
      <c r="B26" s="14" t="s">
        <v>103</v>
      </c>
      <c r="C26" s="215">
        <v>800</v>
      </c>
      <c r="D26" s="215">
        <v>800</v>
      </c>
      <c r="E26" s="218"/>
    </row>
    <row r="27" spans="1:5" ht="16.5" customHeight="1">
      <c r="A27" s="16" t="s">
        <v>32</v>
      </c>
      <c r="B27" s="24" t="s">
        <v>372</v>
      </c>
      <c r="C27" s="216">
        <f>SUM(C28,C32)</f>
        <v>0</v>
      </c>
      <c r="D27" s="216">
        <f>SUM(D28,D32)</f>
        <v>0</v>
      </c>
      <c r="E27" s="218"/>
    </row>
    <row r="28" spans="1:5" ht="16.5" customHeight="1">
      <c r="A28" s="17" t="s">
        <v>106</v>
      </c>
      <c r="B28" s="17" t="s">
        <v>377</v>
      </c>
      <c r="C28" s="216">
        <f>SUM(C29:C31)</f>
        <v>0</v>
      </c>
      <c r="D28" s="216">
        <f>SUM(D29:D31)</f>
        <v>0</v>
      </c>
      <c r="E28" s="218"/>
    </row>
    <row r="29" spans="1:5" ht="16.5" customHeight="1">
      <c r="A29" s="19" t="s">
        <v>107</v>
      </c>
      <c r="B29" s="19" t="s">
        <v>373</v>
      </c>
      <c r="C29" s="22"/>
      <c r="D29" s="22"/>
      <c r="E29" s="218"/>
    </row>
    <row r="30" spans="1:5" ht="16.5" customHeight="1">
      <c r="A30" s="19" t="s">
        <v>108</v>
      </c>
      <c r="B30" s="19" t="s">
        <v>379</v>
      </c>
      <c r="C30" s="22"/>
      <c r="D30" s="22"/>
      <c r="E30" s="218"/>
    </row>
    <row r="31" spans="1:5" ht="16.5" customHeight="1">
      <c r="A31" s="19" t="s">
        <v>157</v>
      </c>
      <c r="B31" s="19" t="s">
        <v>374</v>
      </c>
      <c r="C31" s="22"/>
      <c r="D31" s="22"/>
      <c r="E31" s="218"/>
    </row>
    <row r="32" spans="1:5" ht="16.5" customHeight="1">
      <c r="A32" s="17" t="s">
        <v>109</v>
      </c>
      <c r="B32" s="17" t="s">
        <v>380</v>
      </c>
      <c r="C32" s="216">
        <f>SUM(C33:C35)</f>
        <v>0</v>
      </c>
      <c r="D32" s="216">
        <f>SUM(D33:D35)</f>
        <v>0</v>
      </c>
      <c r="E32" s="218"/>
    </row>
    <row r="33" spans="1:9" ht="16.5" customHeight="1">
      <c r="A33" s="19" t="s">
        <v>110</v>
      </c>
      <c r="B33" s="19" t="s">
        <v>383</v>
      </c>
      <c r="C33" s="22"/>
      <c r="D33" s="22"/>
      <c r="E33" s="218"/>
    </row>
    <row r="34" spans="1:9" ht="16.5" customHeight="1">
      <c r="A34" s="19" t="s">
        <v>111</v>
      </c>
      <c r="B34" s="19" t="s">
        <v>384</v>
      </c>
      <c r="C34" s="22"/>
      <c r="D34" s="22"/>
      <c r="E34" s="218"/>
    </row>
    <row r="35" spans="1:9" ht="16.5" customHeight="1">
      <c r="A35" s="19" t="s">
        <v>158</v>
      </c>
      <c r="B35" s="19" t="s">
        <v>386</v>
      </c>
      <c r="C35" s="22"/>
      <c r="D35" s="22"/>
      <c r="E35" s="218"/>
    </row>
    <row r="36" spans="1:9" ht="16.5" customHeight="1">
      <c r="A36" s="16" t="s">
        <v>33</v>
      </c>
      <c r="B36" s="24" t="s">
        <v>112</v>
      </c>
      <c r="C36" s="22">
        <v>800</v>
      </c>
      <c r="D36" s="22">
        <v>800</v>
      </c>
      <c r="E36" s="218"/>
    </row>
    <row r="37" spans="1:9" s="26" customFormat="1" ht="16.5" customHeight="1"/>
    <row r="38" spans="1:9" s="2" customFormat="1" ht="18.75">
      <c r="A38" s="1" t="s">
        <v>368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29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29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2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zoomScaleNormal="100" workbookViewId="0">
      <selection activeCell="A7" sqref="A7"/>
    </sheetView>
  </sheetViews>
  <sheetFormatPr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39" t="s">
        <v>359</v>
      </c>
      <c r="B1" s="140"/>
      <c r="C1" s="290" t="s">
        <v>124</v>
      </c>
      <c r="D1" s="290"/>
      <c r="E1" s="161"/>
    </row>
    <row r="2" spans="1:5" s="6" customFormat="1">
      <c r="A2" s="139" t="s">
        <v>319</v>
      </c>
      <c r="B2" s="140"/>
      <c r="C2" s="288" t="str">
        <f>'ფორმა N1'!J1</f>
        <v>1/1/2011-1/1/2012</v>
      </c>
      <c r="D2" s="289"/>
      <c r="E2" s="161"/>
    </row>
    <row r="3" spans="1:5" s="6" customFormat="1">
      <c r="A3" s="139" t="s">
        <v>360</v>
      </c>
      <c r="B3" s="140"/>
      <c r="C3" s="141"/>
      <c r="D3" s="141"/>
      <c r="E3" s="161"/>
    </row>
    <row r="4" spans="1:5" s="6" customFormat="1">
      <c r="A4" s="142" t="s">
        <v>323</v>
      </c>
      <c r="B4" s="140"/>
      <c r="C4" s="141"/>
      <c r="D4" s="141"/>
      <c r="E4" s="161"/>
    </row>
    <row r="5" spans="1:5" s="6" customFormat="1">
      <c r="A5" s="142"/>
      <c r="B5" s="140"/>
      <c r="C5" s="141"/>
      <c r="D5" s="141"/>
      <c r="E5" s="161"/>
    </row>
    <row r="6" spans="1:5">
      <c r="A6" s="143" t="str">
        <f>'ფორმა N2'!A4</f>
        <v>ანგარიშვალდებული პირის დასახელება:</v>
      </c>
      <c r="B6" s="143"/>
      <c r="C6" s="142"/>
      <c r="D6" s="142"/>
      <c r="E6" s="162"/>
    </row>
    <row r="7" spans="1:5">
      <c r="A7" s="225" t="s">
        <v>426</v>
      </c>
      <c r="B7" s="146"/>
      <c r="C7" s="147"/>
      <c r="D7" s="147"/>
      <c r="E7" s="162"/>
    </row>
    <row r="8" spans="1:5">
      <c r="A8" s="143"/>
      <c r="B8" s="143"/>
      <c r="C8" s="142"/>
      <c r="D8" s="142"/>
      <c r="E8" s="162"/>
    </row>
    <row r="9" spans="1:5" s="6" customFormat="1">
      <c r="A9" s="140"/>
      <c r="B9" s="140"/>
      <c r="C9" s="144"/>
      <c r="D9" s="144"/>
      <c r="E9" s="161"/>
    </row>
    <row r="10" spans="1:5" s="6" customFormat="1" ht="31.5">
      <c r="A10" s="159" t="s">
        <v>67</v>
      </c>
      <c r="B10" s="160" t="s">
        <v>11</v>
      </c>
      <c r="C10" s="145" t="s">
        <v>10</v>
      </c>
      <c r="D10" s="145" t="s">
        <v>9</v>
      </c>
      <c r="E10" s="161"/>
    </row>
    <row r="11" spans="1:5" s="7" customFormat="1">
      <c r="A11" s="156">
        <v>1</v>
      </c>
      <c r="B11" s="156" t="s">
        <v>60</v>
      </c>
      <c r="C11" s="148">
        <v>1701532.92</v>
      </c>
      <c r="D11" s="148">
        <v>1701532.92</v>
      </c>
      <c r="E11" s="163"/>
    </row>
    <row r="12" spans="1:5" s="9" customFormat="1" ht="18.75">
      <c r="A12" s="157">
        <v>1.1000000000000001</v>
      </c>
      <c r="B12" s="157" t="s">
        <v>61</v>
      </c>
      <c r="C12" s="149">
        <v>229200</v>
      </c>
      <c r="D12" s="149">
        <v>229200</v>
      </c>
      <c r="E12" s="164"/>
    </row>
    <row r="13" spans="1:5" s="10" customFormat="1">
      <c r="A13" s="158" t="s">
        <v>30</v>
      </c>
      <c r="B13" s="158" t="s">
        <v>62</v>
      </c>
      <c r="C13" s="149">
        <v>229200</v>
      </c>
      <c r="D13" s="149">
        <v>229200</v>
      </c>
      <c r="E13" s="165"/>
    </row>
    <row r="14" spans="1:5" s="3" customFormat="1">
      <c r="A14" s="158" t="s">
        <v>31</v>
      </c>
      <c r="B14" s="158" t="s">
        <v>0</v>
      </c>
      <c r="C14" s="4"/>
      <c r="D14" s="4"/>
      <c r="E14" s="166"/>
    </row>
    <row r="15" spans="1:5" s="7" customFormat="1">
      <c r="A15" s="157">
        <v>1.2</v>
      </c>
      <c r="B15" s="157" t="s">
        <v>63</v>
      </c>
      <c r="C15" s="150">
        <v>1039863.11</v>
      </c>
      <c r="D15" s="150">
        <v>1047467.91</v>
      </c>
      <c r="E15" s="163"/>
    </row>
    <row r="16" spans="1:5" s="3" customFormat="1">
      <c r="A16" s="158" t="s">
        <v>32</v>
      </c>
      <c r="B16" s="158" t="s">
        <v>1</v>
      </c>
      <c r="C16" s="149" t="s">
        <v>389</v>
      </c>
      <c r="D16" s="149" t="s">
        <v>389</v>
      </c>
      <c r="E16" s="166"/>
    </row>
    <row r="17" spans="1:6" s="3" customFormat="1">
      <c r="A17" s="170" t="s">
        <v>106</v>
      </c>
      <c r="B17" s="170" t="s">
        <v>64</v>
      </c>
      <c r="C17" s="283" t="s">
        <v>390</v>
      </c>
      <c r="D17" s="283" t="s">
        <v>390</v>
      </c>
      <c r="E17" s="166"/>
    </row>
    <row r="18" spans="1:6" s="3" customFormat="1">
      <c r="A18" s="170" t="s">
        <v>109</v>
      </c>
      <c r="B18" s="170" t="s">
        <v>65</v>
      </c>
      <c r="C18" s="283" t="s">
        <v>391</v>
      </c>
      <c r="D18" s="283" t="s">
        <v>391</v>
      </c>
      <c r="E18" s="166"/>
    </row>
    <row r="19" spans="1:6" s="3" customFormat="1">
      <c r="A19" s="158" t="s">
        <v>33</v>
      </c>
      <c r="B19" s="158" t="s">
        <v>2</v>
      </c>
      <c r="C19" s="149" t="s">
        <v>392</v>
      </c>
      <c r="D19" s="149" t="s">
        <v>392</v>
      </c>
      <c r="E19" s="167"/>
      <c r="F19" s="50"/>
    </row>
    <row r="20" spans="1:6" s="52" customFormat="1" ht="31.5">
      <c r="A20" s="170" t="s">
        <v>12</v>
      </c>
      <c r="B20" s="170" t="s">
        <v>279</v>
      </c>
      <c r="C20" s="51" t="s">
        <v>393</v>
      </c>
      <c r="D20" s="51" t="s">
        <v>393</v>
      </c>
      <c r="E20" s="168"/>
    </row>
    <row r="21" spans="1:6" s="52" customFormat="1">
      <c r="A21" s="170" t="s">
        <v>13</v>
      </c>
      <c r="B21" s="170" t="s">
        <v>14</v>
      </c>
      <c r="C21" s="51"/>
      <c r="D21" s="44"/>
      <c r="E21" s="168"/>
    </row>
    <row r="22" spans="1:6" s="52" customFormat="1" ht="31.5">
      <c r="A22" s="170" t="s">
        <v>334</v>
      </c>
      <c r="B22" s="170" t="s">
        <v>22</v>
      </c>
      <c r="C22" s="51" t="s">
        <v>394</v>
      </c>
      <c r="D22" s="51" t="s">
        <v>394</v>
      </c>
      <c r="E22" s="168"/>
    </row>
    <row r="23" spans="1:6" s="52" customFormat="1" ht="16.5" customHeight="1">
      <c r="A23" s="170" t="s">
        <v>335</v>
      </c>
      <c r="B23" s="170" t="s">
        <v>15</v>
      </c>
      <c r="C23" s="51" t="s">
        <v>395</v>
      </c>
      <c r="D23" s="51" t="s">
        <v>395</v>
      </c>
      <c r="E23" s="168"/>
    </row>
    <row r="24" spans="1:6" s="52" customFormat="1" ht="16.5" customHeight="1">
      <c r="A24" s="170" t="s">
        <v>336</v>
      </c>
      <c r="B24" s="170" t="s">
        <v>16</v>
      </c>
      <c r="C24" s="51" t="s">
        <v>396</v>
      </c>
      <c r="D24" s="51" t="s">
        <v>396</v>
      </c>
      <c r="E24" s="168"/>
    </row>
    <row r="25" spans="1:6" s="52" customFormat="1" ht="16.5" customHeight="1">
      <c r="A25" s="170" t="s">
        <v>337</v>
      </c>
      <c r="B25" s="170" t="s">
        <v>17</v>
      </c>
      <c r="C25" s="149" t="s">
        <v>397</v>
      </c>
      <c r="D25" s="149" t="s">
        <v>397</v>
      </c>
      <c r="E25" s="168"/>
    </row>
    <row r="26" spans="1:6" s="52" customFormat="1" ht="16.5" customHeight="1">
      <c r="A26" s="171" t="s">
        <v>338</v>
      </c>
      <c r="B26" s="171" t="s">
        <v>18</v>
      </c>
      <c r="C26" s="51">
        <v>40896.53</v>
      </c>
      <c r="D26" s="51">
        <v>40896.53</v>
      </c>
      <c r="E26" s="168"/>
    </row>
    <row r="27" spans="1:6" s="52" customFormat="1" ht="16.5" customHeight="1">
      <c r="A27" s="171" t="s">
        <v>339</v>
      </c>
      <c r="B27" s="171" t="s">
        <v>19</v>
      </c>
      <c r="C27" s="51" t="s">
        <v>398</v>
      </c>
      <c r="D27" s="51" t="s">
        <v>398</v>
      </c>
      <c r="E27" s="168"/>
    </row>
    <row r="28" spans="1:6" s="52" customFormat="1" ht="16.5" customHeight="1">
      <c r="A28" s="171" t="s">
        <v>340</v>
      </c>
      <c r="B28" s="171" t="s">
        <v>20</v>
      </c>
      <c r="C28" s="51">
        <v>2320</v>
      </c>
      <c r="D28" s="51">
        <v>2320</v>
      </c>
      <c r="E28" s="168"/>
    </row>
    <row r="29" spans="1:6" s="52" customFormat="1" ht="16.5" customHeight="1">
      <c r="A29" s="171" t="s">
        <v>341</v>
      </c>
      <c r="B29" s="171" t="s">
        <v>23</v>
      </c>
      <c r="C29" s="51" t="s">
        <v>399</v>
      </c>
      <c r="D29" s="51" t="s">
        <v>399</v>
      </c>
      <c r="E29" s="168"/>
    </row>
    <row r="30" spans="1:6" s="52" customFormat="1" ht="16.5" customHeight="1">
      <c r="A30" s="170" t="s">
        <v>342</v>
      </c>
      <c r="B30" s="170" t="s">
        <v>21</v>
      </c>
      <c r="C30" s="51"/>
      <c r="D30" s="46"/>
      <c r="E30" s="168"/>
    </row>
    <row r="31" spans="1:6" s="3" customFormat="1" ht="16.5" customHeight="1">
      <c r="A31" s="158" t="s">
        <v>34</v>
      </c>
      <c r="B31" s="158" t="s">
        <v>3</v>
      </c>
      <c r="C31" s="283" t="s">
        <v>400</v>
      </c>
      <c r="D31" s="283" t="s">
        <v>400</v>
      </c>
      <c r="E31" s="167"/>
    </row>
    <row r="32" spans="1:6" s="3" customFormat="1" ht="16.5" customHeight="1">
      <c r="A32" s="158" t="s">
        <v>35</v>
      </c>
      <c r="B32" s="158" t="s">
        <v>4</v>
      </c>
      <c r="C32" s="4"/>
      <c r="D32" s="49"/>
      <c r="E32" s="166"/>
    </row>
    <row r="33" spans="1:6" s="3" customFormat="1" ht="16.5" customHeight="1">
      <c r="A33" s="158" t="s">
        <v>36</v>
      </c>
      <c r="B33" s="158" t="s">
        <v>5</v>
      </c>
      <c r="C33" s="4"/>
      <c r="D33" s="49"/>
      <c r="E33" s="166"/>
    </row>
    <row r="34" spans="1:6" s="3" customFormat="1" ht="31.5">
      <c r="A34" s="158" t="s">
        <v>37</v>
      </c>
      <c r="B34" s="158" t="s">
        <v>66</v>
      </c>
      <c r="C34" s="149" t="s">
        <v>401</v>
      </c>
      <c r="D34" s="149" t="s">
        <v>401</v>
      </c>
      <c r="E34" s="166"/>
    </row>
    <row r="35" spans="1:6" s="3" customFormat="1" ht="16.5" customHeight="1">
      <c r="A35" s="170" t="s">
        <v>343</v>
      </c>
      <c r="B35" s="170" t="s">
        <v>59</v>
      </c>
      <c r="C35" s="283" t="s">
        <v>402</v>
      </c>
      <c r="D35" s="283" t="s">
        <v>402</v>
      </c>
      <c r="E35" s="166"/>
    </row>
    <row r="36" spans="1:6" s="3" customFormat="1" ht="16.5" customHeight="1">
      <c r="A36" s="170" t="s">
        <v>344</v>
      </c>
      <c r="B36" s="170" t="s">
        <v>58</v>
      </c>
      <c r="C36" s="4" t="s">
        <v>403</v>
      </c>
      <c r="D36" s="4" t="s">
        <v>403</v>
      </c>
      <c r="E36" s="166"/>
    </row>
    <row r="37" spans="1:6" s="3" customFormat="1" ht="31.5">
      <c r="A37" s="170" t="s">
        <v>345</v>
      </c>
      <c r="B37" s="170" t="s">
        <v>57</v>
      </c>
      <c r="C37" s="4">
        <v>10271</v>
      </c>
      <c r="D37" s="4">
        <v>10271</v>
      </c>
      <c r="E37" s="166"/>
    </row>
    <row r="38" spans="1:6" s="3" customFormat="1" ht="16.5" customHeight="1">
      <c r="A38" s="158" t="s">
        <v>38</v>
      </c>
      <c r="B38" s="158" t="s">
        <v>50</v>
      </c>
      <c r="C38" s="4" t="s">
        <v>404</v>
      </c>
      <c r="D38" s="4" t="s">
        <v>404</v>
      </c>
      <c r="E38" s="166"/>
    </row>
    <row r="39" spans="1:6" s="3" customFormat="1" ht="16.5" customHeight="1">
      <c r="A39" s="158" t="s">
        <v>39</v>
      </c>
      <c r="B39" s="158" t="s">
        <v>51</v>
      </c>
      <c r="C39" s="4" t="s">
        <v>405</v>
      </c>
      <c r="D39" s="4" t="s">
        <v>405</v>
      </c>
      <c r="E39" s="166"/>
    </row>
    <row r="40" spans="1:6" s="3" customFormat="1" ht="31.5">
      <c r="A40" s="158" t="s">
        <v>40</v>
      </c>
      <c r="B40" s="158" t="s">
        <v>28</v>
      </c>
      <c r="C40" s="4" t="s">
        <v>406</v>
      </c>
      <c r="D40" s="4" t="s">
        <v>406</v>
      </c>
      <c r="E40" s="166"/>
    </row>
    <row r="41" spans="1:6" s="3" customFormat="1" ht="16.5" customHeight="1">
      <c r="A41" s="158" t="s">
        <v>41</v>
      </c>
      <c r="B41" s="158" t="s">
        <v>24</v>
      </c>
      <c r="C41" s="4"/>
      <c r="D41" s="49"/>
      <c r="E41" s="166"/>
    </row>
    <row r="42" spans="1:6" s="3" customFormat="1" ht="16.5" customHeight="1">
      <c r="A42" s="158" t="s">
        <v>42</v>
      </c>
      <c r="B42" s="158" t="s">
        <v>25</v>
      </c>
      <c r="C42" s="4" t="s">
        <v>407</v>
      </c>
      <c r="D42" s="4" t="s">
        <v>407</v>
      </c>
      <c r="E42" s="166"/>
    </row>
    <row r="43" spans="1:6" s="3" customFormat="1" ht="16.5" customHeight="1">
      <c r="A43" s="158" t="s">
        <v>43</v>
      </c>
      <c r="B43" s="158" t="s">
        <v>26</v>
      </c>
      <c r="C43" s="4" t="s">
        <v>408</v>
      </c>
      <c r="D43" s="4" t="s">
        <v>408</v>
      </c>
      <c r="E43" s="166"/>
    </row>
    <row r="44" spans="1:6" s="3" customFormat="1" ht="16.5" customHeight="1">
      <c r="A44" s="158" t="s">
        <v>44</v>
      </c>
      <c r="B44" s="158" t="s">
        <v>350</v>
      </c>
      <c r="C44" s="4" t="s">
        <v>409</v>
      </c>
      <c r="D44" s="4" t="s">
        <v>409</v>
      </c>
      <c r="E44" s="166"/>
    </row>
    <row r="45" spans="1:6" s="3" customFormat="1" ht="31.5">
      <c r="A45" s="158" t="s">
        <v>45</v>
      </c>
      <c r="B45" s="158" t="s">
        <v>29</v>
      </c>
      <c r="C45" s="4" t="s">
        <v>410</v>
      </c>
      <c r="D45" s="4" t="s">
        <v>410</v>
      </c>
      <c r="E45" s="166"/>
    </row>
    <row r="46" spans="1:6" s="3" customFormat="1" ht="16.5" customHeight="1">
      <c r="A46" s="158" t="s">
        <v>46</v>
      </c>
      <c r="B46" s="158" t="s">
        <v>6</v>
      </c>
      <c r="C46" s="4"/>
      <c r="D46" s="49"/>
      <c r="E46" s="167"/>
      <c r="F46" s="50"/>
    </row>
    <row r="47" spans="1:6" s="3" customFormat="1" ht="31.5">
      <c r="A47" s="157">
        <v>1.3</v>
      </c>
      <c r="B47" s="157" t="s">
        <v>353</v>
      </c>
      <c r="C47" s="150">
        <f>SUM(C48:C50)</f>
        <v>0</v>
      </c>
      <c r="D47" s="150">
        <f>SUM(D48:D50)</f>
        <v>0</v>
      </c>
      <c r="E47" s="167"/>
      <c r="F47" s="50"/>
    </row>
    <row r="48" spans="1:6" s="3" customFormat="1" ht="31.5">
      <c r="A48" s="158" t="s">
        <v>52</v>
      </c>
      <c r="B48" s="158" t="s">
        <v>49</v>
      </c>
      <c r="C48" s="4"/>
      <c r="D48" s="49"/>
      <c r="E48" s="167"/>
      <c r="F48" s="50"/>
    </row>
    <row r="49" spans="1:6" s="3" customFormat="1" ht="16.5" customHeight="1">
      <c r="A49" s="158" t="s">
        <v>53</v>
      </c>
      <c r="B49" s="158" t="s">
        <v>48</v>
      </c>
      <c r="C49" s="4"/>
      <c r="D49" s="49"/>
      <c r="E49" s="167"/>
      <c r="F49" s="50"/>
    </row>
    <row r="50" spans="1:6" s="3" customFormat="1" ht="16.5" customHeight="1">
      <c r="A50" s="158" t="s">
        <v>352</v>
      </c>
      <c r="B50" s="158" t="s">
        <v>351</v>
      </c>
      <c r="C50" s="4"/>
      <c r="D50" s="49"/>
      <c r="E50" s="167"/>
      <c r="F50" s="50"/>
    </row>
    <row r="51" spans="1:6" s="3" customFormat="1" ht="31.5">
      <c r="A51" s="157">
        <v>1.4</v>
      </c>
      <c r="B51" s="157" t="s">
        <v>47</v>
      </c>
      <c r="C51" s="4"/>
      <c r="D51" s="49"/>
      <c r="E51" s="167"/>
      <c r="F51" s="50"/>
    </row>
    <row r="52" spans="1:6" s="52" customFormat="1">
      <c r="A52" s="157">
        <v>1.5</v>
      </c>
      <c r="B52" s="157" t="s">
        <v>7</v>
      </c>
      <c r="C52" s="51"/>
      <c r="D52" s="45"/>
      <c r="E52" s="168"/>
    </row>
    <row r="53" spans="1:6" s="52" customFormat="1">
      <c r="A53" s="157">
        <v>1.6</v>
      </c>
      <c r="B53" s="54" t="s">
        <v>8</v>
      </c>
      <c r="C53" s="151" t="s">
        <v>411</v>
      </c>
      <c r="D53" s="151" t="s">
        <v>411</v>
      </c>
      <c r="E53" s="168"/>
    </row>
    <row r="54" spans="1:6" s="52" customFormat="1">
      <c r="A54" s="158" t="s">
        <v>354</v>
      </c>
      <c r="B54" s="55" t="s">
        <v>54</v>
      </c>
      <c r="C54" s="51" t="s">
        <v>412</v>
      </c>
      <c r="D54" s="51" t="s">
        <v>412</v>
      </c>
      <c r="E54" s="168"/>
    </row>
    <row r="55" spans="1:6" s="52" customFormat="1" ht="31.5">
      <c r="A55" s="158" t="s">
        <v>355</v>
      </c>
      <c r="B55" s="55" t="s">
        <v>56</v>
      </c>
      <c r="C55" s="51" t="s">
        <v>413</v>
      </c>
      <c r="D55" s="51" t="s">
        <v>413</v>
      </c>
      <c r="E55" s="168"/>
    </row>
    <row r="56" spans="1:6" s="52" customFormat="1">
      <c r="A56" s="158" t="s">
        <v>356</v>
      </c>
      <c r="B56" s="55" t="s">
        <v>55</v>
      </c>
      <c r="C56" s="45"/>
      <c r="D56" s="45"/>
      <c r="E56" s="168"/>
    </row>
    <row r="57" spans="1:6" s="52" customFormat="1">
      <c r="A57" s="158" t="s">
        <v>357</v>
      </c>
      <c r="B57" s="55" t="s">
        <v>27</v>
      </c>
      <c r="C57" s="51" t="s">
        <v>414</v>
      </c>
      <c r="D57" s="51" t="s">
        <v>414</v>
      </c>
      <c r="E57" s="168"/>
    </row>
    <row r="58" spans="1:6">
      <c r="A58" s="156">
        <v>2</v>
      </c>
      <c r="B58" s="156" t="s">
        <v>306</v>
      </c>
      <c r="C58" s="152"/>
      <c r="D58" s="151" t="s">
        <v>415</v>
      </c>
      <c r="E58" s="169"/>
    </row>
    <row r="59" spans="1:6">
      <c r="A59" s="172">
        <v>2.1</v>
      </c>
      <c r="B59" s="173" t="s">
        <v>113</v>
      </c>
      <c r="C59" s="153"/>
      <c r="D59" s="25" t="s">
        <v>416</v>
      </c>
      <c r="E59" s="169"/>
    </row>
    <row r="60" spans="1:6">
      <c r="A60" s="172">
        <v>2.2000000000000002</v>
      </c>
      <c r="B60" s="173" t="s">
        <v>115</v>
      </c>
      <c r="C60" s="153"/>
      <c r="D60" s="25"/>
      <c r="E60" s="169"/>
    </row>
    <row r="61" spans="1:6">
      <c r="A61" s="172">
        <v>2.2999999999999998</v>
      </c>
      <c r="B61" s="173" t="s">
        <v>118</v>
      </c>
      <c r="C61" s="153"/>
      <c r="D61" s="25"/>
      <c r="E61" s="169"/>
    </row>
    <row r="62" spans="1:6">
      <c r="A62" s="172">
        <v>2.4</v>
      </c>
      <c r="B62" s="173" t="s">
        <v>117</v>
      </c>
      <c r="C62" s="153"/>
      <c r="D62" s="25" t="s">
        <v>417</v>
      </c>
      <c r="E62" s="169"/>
    </row>
    <row r="63" spans="1:6">
      <c r="A63" s="172">
        <v>2.5</v>
      </c>
      <c r="B63" s="173" t="s">
        <v>307</v>
      </c>
      <c r="C63" s="153"/>
      <c r="D63" s="25" t="s">
        <v>418</v>
      </c>
      <c r="E63" s="169"/>
    </row>
    <row r="64" spans="1:6">
      <c r="A64" s="172">
        <v>2.6</v>
      </c>
      <c r="B64" s="173" t="s">
        <v>114</v>
      </c>
      <c r="C64" s="153"/>
      <c r="D64" s="25" t="s">
        <v>419</v>
      </c>
      <c r="E64" s="169"/>
    </row>
    <row r="65" spans="1:9">
      <c r="A65" s="172">
        <v>2.7</v>
      </c>
      <c r="B65" s="173" t="s">
        <v>116</v>
      </c>
      <c r="C65" s="154"/>
      <c r="D65" s="25"/>
      <c r="E65" s="169"/>
    </row>
    <row r="66" spans="1:9">
      <c r="A66" s="156">
        <v>3</v>
      </c>
      <c r="B66" s="156" t="s">
        <v>290</v>
      </c>
      <c r="C66" s="151">
        <f>SUM(C67:C68)</f>
        <v>0</v>
      </c>
      <c r="D66" s="151">
        <f>SUM(D67:D68)</f>
        <v>0</v>
      </c>
      <c r="E66" s="169"/>
    </row>
    <row r="67" spans="1:9">
      <c r="A67" s="172">
        <v>3.1</v>
      </c>
      <c r="B67" s="173" t="s">
        <v>291</v>
      </c>
      <c r="C67" s="8"/>
      <c r="D67" s="25"/>
      <c r="E67" s="169"/>
    </row>
    <row r="68" spans="1:9">
      <c r="A68" s="172">
        <v>3.2</v>
      </c>
      <c r="B68" s="173" t="s">
        <v>292</v>
      </c>
      <c r="C68" s="8"/>
      <c r="D68" s="25"/>
      <c r="E68" s="169"/>
    </row>
    <row r="69" spans="1:9">
      <c r="A69" s="156">
        <v>4</v>
      </c>
      <c r="B69" s="156" t="s">
        <v>287</v>
      </c>
      <c r="C69" s="151">
        <f>SUM(C70:C71)</f>
        <v>0</v>
      </c>
      <c r="D69" s="151">
        <f>SUM(D70:D71)</f>
        <v>0</v>
      </c>
      <c r="E69" s="169"/>
    </row>
    <row r="70" spans="1:9">
      <c r="A70" s="172">
        <v>4.0999999999999996</v>
      </c>
      <c r="B70" s="172" t="s">
        <v>288</v>
      </c>
      <c r="C70" s="8"/>
      <c r="D70" s="8"/>
      <c r="E70" s="169"/>
    </row>
    <row r="71" spans="1:9">
      <c r="A71" s="172">
        <v>4.2</v>
      </c>
      <c r="B71" s="172" t="s">
        <v>289</v>
      </c>
      <c r="C71" s="8"/>
      <c r="D71" s="8"/>
      <c r="E71" s="169"/>
    </row>
    <row r="72" spans="1:9">
      <c r="A72" s="174" t="s">
        <v>127</v>
      </c>
      <c r="B72" s="175"/>
      <c r="C72" s="155">
        <f>SUM(C69,C66,C11)</f>
        <v>1701532.92</v>
      </c>
      <c r="D72" s="155" t="s">
        <v>420</v>
      </c>
      <c r="E72" s="169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29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29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2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A5" sqref="A5"/>
    </sheetView>
  </sheetViews>
  <sheetFormatPr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39" t="s">
        <v>361</v>
      </c>
      <c r="B1" s="220"/>
      <c r="C1" s="290" t="s">
        <v>124</v>
      </c>
      <c r="D1" s="290"/>
      <c r="E1" s="260"/>
    </row>
    <row r="2" spans="1:5">
      <c r="A2" s="142" t="s">
        <v>159</v>
      </c>
      <c r="B2" s="220"/>
      <c r="C2" s="288" t="str">
        <f>'ფორმა N1'!J1</f>
        <v>1/1/2011-1/1/2012</v>
      </c>
      <c r="D2" s="289"/>
      <c r="E2" s="260"/>
    </row>
    <row r="3" spans="1:5">
      <c r="A3" s="142"/>
      <c r="B3" s="220"/>
      <c r="C3" s="141"/>
      <c r="D3" s="141"/>
      <c r="E3" s="260"/>
    </row>
    <row r="4" spans="1:5" s="2" customFormat="1">
      <c r="A4" s="143" t="str">
        <f>'ფორმა N2'!A4</f>
        <v>ანგარიშვალდებული პირის დასახელება:</v>
      </c>
      <c r="B4" s="143"/>
      <c r="C4" s="142"/>
      <c r="D4" s="142"/>
      <c r="E4" s="208"/>
    </row>
    <row r="5" spans="1:5" s="2" customFormat="1">
      <c r="A5" s="225" t="s">
        <v>426</v>
      </c>
      <c r="B5" s="211"/>
      <c r="C5" s="69"/>
      <c r="D5" s="69"/>
      <c r="E5" s="208"/>
    </row>
    <row r="6" spans="1:5" s="2" customFormat="1">
      <c r="A6" s="143"/>
      <c r="B6" s="143"/>
      <c r="C6" s="142"/>
      <c r="D6" s="142"/>
      <c r="E6" s="208"/>
    </row>
    <row r="7" spans="1:5" s="6" customFormat="1">
      <c r="A7" s="176"/>
      <c r="B7" s="176"/>
      <c r="C7" s="144"/>
      <c r="D7" s="144"/>
      <c r="E7" s="261"/>
    </row>
    <row r="8" spans="1:5" s="6" customFormat="1" ht="31.5">
      <c r="A8" s="203" t="s">
        <v>67</v>
      </c>
      <c r="B8" s="145" t="s">
        <v>11</v>
      </c>
      <c r="C8" s="145" t="s">
        <v>10</v>
      </c>
      <c r="D8" s="145" t="s">
        <v>9</v>
      </c>
      <c r="E8" s="261"/>
    </row>
    <row r="9" spans="1:5" s="9" customFormat="1" ht="18.75">
      <c r="A9" s="13">
        <v>1</v>
      </c>
      <c r="B9" s="13" t="s">
        <v>60</v>
      </c>
      <c r="C9" s="148">
        <v>52800</v>
      </c>
      <c r="D9" s="148">
        <v>52800</v>
      </c>
      <c r="E9" s="262"/>
    </row>
    <row r="10" spans="1:5" s="9" customFormat="1" ht="18.75">
      <c r="A10" s="14">
        <v>1.1000000000000001</v>
      </c>
      <c r="B10" s="14" t="s">
        <v>61</v>
      </c>
      <c r="C10" s="150">
        <v>8100</v>
      </c>
      <c r="D10" s="150">
        <v>8100</v>
      </c>
      <c r="E10" s="262"/>
    </row>
    <row r="11" spans="1:5" s="9" customFormat="1" ht="16.5" customHeight="1">
      <c r="A11" s="16" t="s">
        <v>30</v>
      </c>
      <c r="B11" s="16" t="s">
        <v>62</v>
      </c>
      <c r="C11" s="150">
        <v>8100</v>
      </c>
      <c r="D11" s="150">
        <v>8100</v>
      </c>
      <c r="E11" s="262"/>
    </row>
    <row r="12" spans="1:5" ht="16.5" customHeight="1">
      <c r="A12" s="16" t="s">
        <v>31</v>
      </c>
      <c r="B12" s="16" t="s">
        <v>0</v>
      </c>
      <c r="C12" s="38"/>
      <c r="D12" s="39"/>
      <c r="E12" s="260"/>
    </row>
    <row r="13" spans="1:5">
      <c r="A13" s="14">
        <v>1.2</v>
      </c>
      <c r="B13" s="14" t="s">
        <v>63</v>
      </c>
      <c r="C13" s="150" t="s">
        <v>421</v>
      </c>
      <c r="D13" s="150" t="s">
        <v>421</v>
      </c>
      <c r="E13" s="260"/>
    </row>
    <row r="14" spans="1:5">
      <c r="A14" s="16" t="s">
        <v>32</v>
      </c>
      <c r="B14" s="16" t="s">
        <v>1</v>
      </c>
      <c r="C14" s="149">
        <f>SUM(C15:C16)</f>
        <v>0</v>
      </c>
      <c r="D14" s="149">
        <f>SUM(D15:D16)</f>
        <v>0</v>
      </c>
      <c r="E14" s="260"/>
    </row>
    <row r="15" spans="1:5">
      <c r="A15" s="17" t="s">
        <v>106</v>
      </c>
      <c r="B15" s="17" t="s">
        <v>64</v>
      </c>
      <c r="C15" s="40"/>
      <c r="D15" s="41"/>
      <c r="E15" s="260"/>
    </row>
    <row r="16" spans="1:5">
      <c r="A16" s="17" t="s">
        <v>109</v>
      </c>
      <c r="B16" s="17" t="s">
        <v>65</v>
      </c>
      <c r="C16" s="40"/>
      <c r="D16" s="41"/>
      <c r="E16" s="260"/>
    </row>
    <row r="17" spans="1:5">
      <c r="A17" s="16" t="s">
        <v>33</v>
      </c>
      <c r="B17" s="16" t="s">
        <v>2</v>
      </c>
      <c r="C17" s="149">
        <v>4000</v>
      </c>
      <c r="D17" s="149">
        <v>4000</v>
      </c>
      <c r="E17" s="260"/>
    </row>
    <row r="18" spans="1:5" ht="31.5">
      <c r="A18" s="17" t="s">
        <v>12</v>
      </c>
      <c r="B18" s="17" t="s">
        <v>279</v>
      </c>
      <c r="C18" s="42"/>
      <c r="D18" s="43"/>
      <c r="E18" s="260"/>
    </row>
    <row r="19" spans="1:5">
      <c r="A19" s="17" t="s">
        <v>13</v>
      </c>
      <c r="B19" s="17" t="s">
        <v>14</v>
      </c>
      <c r="C19" s="42"/>
      <c r="D19" s="44"/>
      <c r="E19" s="260"/>
    </row>
    <row r="20" spans="1:5" ht="31.5">
      <c r="A20" s="17" t="s">
        <v>334</v>
      </c>
      <c r="B20" s="17" t="s">
        <v>22</v>
      </c>
      <c r="C20" s="42"/>
      <c r="D20" s="45"/>
      <c r="E20" s="260"/>
    </row>
    <row r="21" spans="1:5">
      <c r="A21" s="17" t="s">
        <v>335</v>
      </c>
      <c r="B21" s="17" t="s">
        <v>15</v>
      </c>
      <c r="C21" s="42">
        <v>4000</v>
      </c>
      <c r="D21" s="42">
        <v>4000</v>
      </c>
      <c r="E21" s="260"/>
    </row>
    <row r="22" spans="1:5">
      <c r="A22" s="17" t="s">
        <v>336</v>
      </c>
      <c r="B22" s="17" t="s">
        <v>16</v>
      </c>
      <c r="C22" s="42"/>
      <c r="D22" s="45"/>
      <c r="E22" s="260"/>
    </row>
    <row r="23" spans="1:5">
      <c r="A23" s="17" t="s">
        <v>337</v>
      </c>
      <c r="B23" s="17" t="s">
        <v>17</v>
      </c>
      <c r="C23" s="223">
        <f>SUM(C24:C27)</f>
        <v>0</v>
      </c>
      <c r="D23" s="223">
        <f>SUM(D24:D27)</f>
        <v>0</v>
      </c>
      <c r="E23" s="260"/>
    </row>
    <row r="24" spans="1:5" ht="16.5" customHeight="1">
      <c r="A24" s="19" t="s">
        <v>338</v>
      </c>
      <c r="B24" s="19" t="s">
        <v>18</v>
      </c>
      <c r="C24" s="42"/>
      <c r="D24" s="45"/>
      <c r="E24" s="260"/>
    </row>
    <row r="25" spans="1:5" ht="16.5" customHeight="1">
      <c r="A25" s="19" t="s">
        <v>339</v>
      </c>
      <c r="B25" s="19" t="s">
        <v>19</v>
      </c>
      <c r="C25" s="42"/>
      <c r="D25" s="45"/>
      <c r="E25" s="260"/>
    </row>
    <row r="26" spans="1:5" ht="16.5" customHeight="1">
      <c r="A26" s="19" t="s">
        <v>340</v>
      </c>
      <c r="B26" s="19" t="s">
        <v>20</v>
      </c>
      <c r="C26" s="42"/>
      <c r="D26" s="45"/>
      <c r="E26" s="260"/>
    </row>
    <row r="27" spans="1:5" ht="16.5" customHeight="1">
      <c r="A27" s="19" t="s">
        <v>341</v>
      </c>
      <c r="B27" s="19" t="s">
        <v>23</v>
      </c>
      <c r="C27" s="42"/>
      <c r="D27" s="46"/>
      <c r="E27" s="260"/>
    </row>
    <row r="28" spans="1:5">
      <c r="A28" s="17" t="s">
        <v>342</v>
      </c>
      <c r="B28" s="17" t="s">
        <v>21</v>
      </c>
      <c r="C28" s="42"/>
      <c r="D28" s="46"/>
      <c r="E28" s="260"/>
    </row>
    <row r="29" spans="1:5">
      <c r="A29" s="16" t="s">
        <v>34</v>
      </c>
      <c r="B29" s="16" t="s">
        <v>3</v>
      </c>
      <c r="C29" s="38"/>
      <c r="D29" s="39"/>
      <c r="E29" s="260"/>
    </row>
    <row r="30" spans="1:5">
      <c r="A30" s="16" t="s">
        <v>35</v>
      </c>
      <c r="B30" s="16" t="s">
        <v>4</v>
      </c>
      <c r="C30" s="38"/>
      <c r="D30" s="39"/>
      <c r="E30" s="260"/>
    </row>
    <row r="31" spans="1:5">
      <c r="A31" s="16" t="s">
        <v>36</v>
      </c>
      <c r="B31" s="16" t="s">
        <v>5</v>
      </c>
      <c r="C31" s="38"/>
      <c r="D31" s="39"/>
      <c r="E31" s="260"/>
    </row>
    <row r="32" spans="1:5" ht="31.5">
      <c r="A32" s="16" t="s">
        <v>37</v>
      </c>
      <c r="B32" s="16" t="s">
        <v>66</v>
      </c>
      <c r="C32" s="149" t="s">
        <v>422</v>
      </c>
      <c r="D32" s="149" t="s">
        <v>422</v>
      </c>
      <c r="E32" s="260"/>
    </row>
    <row r="33" spans="1:5">
      <c r="A33" s="17" t="s">
        <v>343</v>
      </c>
      <c r="B33" s="17" t="s">
        <v>59</v>
      </c>
      <c r="C33" s="38">
        <v>20957</v>
      </c>
      <c r="D33" s="38">
        <v>20957</v>
      </c>
      <c r="E33" s="260"/>
    </row>
    <row r="34" spans="1:5">
      <c r="A34" s="17" t="s">
        <v>344</v>
      </c>
      <c r="B34" s="17" t="s">
        <v>58</v>
      </c>
      <c r="C34" s="38" t="s">
        <v>423</v>
      </c>
      <c r="D34" s="39">
        <v>133.79</v>
      </c>
      <c r="E34" s="260"/>
    </row>
    <row r="35" spans="1:5" ht="31.5">
      <c r="A35" s="17" t="s">
        <v>345</v>
      </c>
      <c r="B35" s="17" t="s">
        <v>57</v>
      </c>
      <c r="C35" s="38">
        <v>1800</v>
      </c>
      <c r="D35" s="39">
        <v>1800</v>
      </c>
      <c r="E35" s="260"/>
    </row>
    <row r="36" spans="1:5">
      <c r="A36" s="16" t="s">
        <v>38</v>
      </c>
      <c r="B36" s="16" t="s">
        <v>50</v>
      </c>
      <c r="C36" s="40">
        <v>100</v>
      </c>
      <c r="D36" s="40">
        <v>100</v>
      </c>
      <c r="E36" s="260"/>
    </row>
    <row r="37" spans="1:5">
      <c r="A37" s="16" t="s">
        <v>39</v>
      </c>
      <c r="B37" s="16" t="s">
        <v>51</v>
      </c>
      <c r="C37" s="40"/>
      <c r="D37" s="41"/>
      <c r="E37" s="260"/>
    </row>
    <row r="38" spans="1:5" ht="31.5">
      <c r="A38" s="16" t="s">
        <v>40</v>
      </c>
      <c r="B38" s="16" t="s">
        <v>28</v>
      </c>
      <c r="C38" s="40">
        <v>500</v>
      </c>
      <c r="D38" s="41">
        <v>500</v>
      </c>
      <c r="E38" s="260"/>
    </row>
    <row r="39" spans="1:5">
      <c r="A39" s="16" t="s">
        <v>41</v>
      </c>
      <c r="B39" s="16" t="s">
        <v>24</v>
      </c>
      <c r="C39" s="40"/>
      <c r="D39" s="41"/>
      <c r="E39" s="260"/>
    </row>
    <row r="40" spans="1:5">
      <c r="A40" s="16" t="s">
        <v>42</v>
      </c>
      <c r="B40" s="16" t="s">
        <v>25</v>
      </c>
      <c r="C40" s="40">
        <v>2300</v>
      </c>
      <c r="D40" s="41">
        <v>2300</v>
      </c>
      <c r="E40" s="260"/>
    </row>
    <row r="41" spans="1:5">
      <c r="A41" s="16" t="s">
        <v>43</v>
      </c>
      <c r="B41" s="16" t="s">
        <v>26</v>
      </c>
      <c r="C41" s="38"/>
      <c r="D41" s="39"/>
      <c r="E41" s="260"/>
    </row>
    <row r="42" spans="1:5">
      <c r="A42" s="16" t="s">
        <v>44</v>
      </c>
      <c r="B42" s="16" t="s">
        <v>350</v>
      </c>
      <c r="C42" s="38">
        <v>12116</v>
      </c>
      <c r="D42" s="39">
        <v>12116</v>
      </c>
      <c r="E42" s="260"/>
    </row>
    <row r="43" spans="1:5" ht="16.5" customHeight="1">
      <c r="A43" s="16" t="s">
        <v>45</v>
      </c>
      <c r="B43" s="16" t="s">
        <v>29</v>
      </c>
      <c r="C43" s="38"/>
      <c r="D43" s="39"/>
      <c r="E43" s="260"/>
    </row>
    <row r="44" spans="1:5">
      <c r="A44" s="16" t="s">
        <v>46</v>
      </c>
      <c r="B44" s="16" t="s">
        <v>6</v>
      </c>
      <c r="C44" s="38"/>
      <c r="D44" s="39"/>
      <c r="E44" s="260"/>
    </row>
    <row r="45" spans="1:5" ht="31.5">
      <c r="A45" s="14">
        <v>1.3</v>
      </c>
      <c r="B45" s="157" t="s">
        <v>353</v>
      </c>
      <c r="C45" s="150">
        <f>SUM(C46:C48)</f>
        <v>0</v>
      </c>
      <c r="D45" s="150">
        <f>SUM(D46:D48)</f>
        <v>0</v>
      </c>
      <c r="E45" s="260"/>
    </row>
    <row r="46" spans="1:5" ht="31.5">
      <c r="A46" s="16" t="s">
        <v>52</v>
      </c>
      <c r="B46" s="16" t="s">
        <v>49</v>
      </c>
      <c r="C46" s="38"/>
      <c r="D46" s="39"/>
      <c r="E46" s="260"/>
    </row>
    <row r="47" spans="1:5">
      <c r="A47" s="16" t="s">
        <v>53</v>
      </c>
      <c r="B47" s="16" t="s">
        <v>48</v>
      </c>
      <c r="C47" s="38"/>
      <c r="D47" s="39"/>
      <c r="E47" s="260"/>
    </row>
    <row r="48" spans="1:5">
      <c r="A48" s="16" t="s">
        <v>352</v>
      </c>
      <c r="B48" s="16" t="s">
        <v>351</v>
      </c>
      <c r="C48" s="38"/>
      <c r="D48" s="39"/>
      <c r="E48" s="260"/>
    </row>
    <row r="49" spans="1:5" ht="31.5">
      <c r="A49" s="14">
        <v>1.4</v>
      </c>
      <c r="B49" s="14" t="s">
        <v>47</v>
      </c>
      <c r="C49" s="38"/>
      <c r="D49" s="39"/>
      <c r="E49" s="260"/>
    </row>
    <row r="50" spans="1:5">
      <c r="A50" s="14">
        <v>1.5</v>
      </c>
      <c r="B50" s="14" t="s">
        <v>7</v>
      </c>
      <c r="C50" s="42"/>
      <c r="D50" s="45"/>
      <c r="E50" s="260"/>
    </row>
    <row r="51" spans="1:5">
      <c r="A51" s="14">
        <v>1.6</v>
      </c>
      <c r="B51" s="54" t="s">
        <v>8</v>
      </c>
      <c r="C51" s="150" t="s">
        <v>424</v>
      </c>
      <c r="D51" s="150" t="s">
        <v>424</v>
      </c>
      <c r="E51" s="260"/>
    </row>
    <row r="52" spans="1:5">
      <c r="A52" s="16" t="s">
        <v>354</v>
      </c>
      <c r="B52" s="55" t="s">
        <v>54</v>
      </c>
      <c r="C52" s="42"/>
      <c r="D52" s="45"/>
      <c r="E52" s="260"/>
    </row>
    <row r="53" spans="1:5" ht="31.5">
      <c r="A53" s="16" t="s">
        <v>355</v>
      </c>
      <c r="B53" s="55" t="s">
        <v>56</v>
      </c>
      <c r="C53" s="42"/>
      <c r="D53" s="45"/>
      <c r="E53" s="260"/>
    </row>
    <row r="54" spans="1:5">
      <c r="A54" s="16" t="s">
        <v>356</v>
      </c>
      <c r="B54" s="55" t="s">
        <v>55</v>
      </c>
      <c r="C54" s="45"/>
      <c r="D54" s="45"/>
      <c r="E54" s="260"/>
    </row>
    <row r="55" spans="1:5">
      <c r="A55" s="16" t="s">
        <v>357</v>
      </c>
      <c r="B55" s="55" t="s">
        <v>27</v>
      </c>
      <c r="C55" s="150" t="s">
        <v>424</v>
      </c>
      <c r="D55" s="150" t="s">
        <v>424</v>
      </c>
      <c r="E55" s="260"/>
    </row>
    <row r="56" spans="1:5">
      <c r="A56" s="13">
        <v>2</v>
      </c>
      <c r="B56" s="57" t="s">
        <v>120</v>
      </c>
      <c r="C56" s="149"/>
      <c r="D56" s="224">
        <f>SUM(D57:D62)</f>
        <v>0</v>
      </c>
      <c r="E56" s="260"/>
    </row>
    <row r="57" spans="1:5">
      <c r="A57" s="15">
        <v>2.1</v>
      </c>
      <c r="B57" s="58" t="s">
        <v>113</v>
      </c>
      <c r="C57" s="149"/>
      <c r="D57" s="47"/>
      <c r="E57" s="260"/>
    </row>
    <row r="58" spans="1:5">
      <c r="A58" s="15">
        <v>2.2000000000000002</v>
      </c>
      <c r="B58" s="58" t="s">
        <v>118</v>
      </c>
      <c r="C58" s="149"/>
      <c r="D58" s="48"/>
      <c r="E58" s="260"/>
    </row>
    <row r="59" spans="1:5">
      <c r="A59" s="15">
        <v>2.2999999999999998</v>
      </c>
      <c r="B59" s="58" t="s">
        <v>117</v>
      </c>
      <c r="C59" s="149"/>
      <c r="D59" s="48"/>
      <c r="E59" s="260"/>
    </row>
    <row r="60" spans="1:5">
      <c r="A60" s="15">
        <v>2.4</v>
      </c>
      <c r="B60" s="58" t="s">
        <v>119</v>
      </c>
      <c r="C60" s="149"/>
      <c r="D60" s="48"/>
      <c r="E60" s="260"/>
    </row>
    <row r="61" spans="1:5">
      <c r="A61" s="15">
        <v>2.5</v>
      </c>
      <c r="B61" s="58" t="s">
        <v>114</v>
      </c>
      <c r="C61" s="149"/>
      <c r="D61" s="48"/>
      <c r="E61" s="260"/>
    </row>
    <row r="62" spans="1:5">
      <c r="A62" s="15">
        <v>2.6</v>
      </c>
      <c r="B62" s="58" t="s">
        <v>116</v>
      </c>
      <c r="C62" s="149"/>
      <c r="D62" s="48"/>
      <c r="E62" s="260"/>
    </row>
    <row r="63" spans="1:5" s="2" customFormat="1">
      <c r="A63" s="13">
        <v>3</v>
      </c>
      <c r="B63" s="13" t="s">
        <v>290</v>
      </c>
      <c r="C63" s="151">
        <f>SUM(C64:C65)</f>
        <v>0</v>
      </c>
      <c r="D63" s="151">
        <f>SUM(D64:D65)</f>
        <v>0</v>
      </c>
      <c r="E63" s="202"/>
    </row>
    <row r="64" spans="1:5" s="2" customFormat="1">
      <c r="A64" s="15">
        <v>3.1</v>
      </c>
      <c r="B64" s="56" t="s">
        <v>291</v>
      </c>
      <c r="C64" s="8"/>
      <c r="D64" s="25"/>
      <c r="E64" s="202"/>
    </row>
    <row r="65" spans="1:9" s="2" customFormat="1">
      <c r="A65" s="15">
        <v>3.2</v>
      </c>
      <c r="B65" s="56" t="s">
        <v>292</v>
      </c>
      <c r="C65" s="8"/>
      <c r="D65" s="25"/>
      <c r="E65" s="202"/>
    </row>
    <row r="66" spans="1:9" s="2" customFormat="1">
      <c r="A66" s="13">
        <v>4</v>
      </c>
      <c r="B66" s="13" t="s">
        <v>287</v>
      </c>
      <c r="C66" s="151">
        <f>SUM(C67:C68)</f>
        <v>0</v>
      </c>
      <c r="D66" s="151">
        <f>SUM(D67:D68)</f>
        <v>0</v>
      </c>
      <c r="E66" s="202"/>
    </row>
    <row r="67" spans="1:9" s="2" customFormat="1">
      <c r="A67" s="15">
        <v>4.0999999999999996</v>
      </c>
      <c r="B67" s="15" t="s">
        <v>288</v>
      </c>
      <c r="C67" s="8"/>
      <c r="D67" s="8"/>
      <c r="E67" s="202"/>
    </row>
    <row r="68" spans="1:9" s="2" customFormat="1">
      <c r="A68" s="15">
        <v>4.2</v>
      </c>
      <c r="B68" s="15" t="s">
        <v>289</v>
      </c>
      <c r="C68" s="8"/>
      <c r="D68" s="8"/>
      <c r="E68" s="202"/>
    </row>
    <row r="69" spans="1:9" s="2" customFormat="1">
      <c r="A69" s="127" t="s">
        <v>127</v>
      </c>
      <c r="B69" s="126"/>
      <c r="C69" s="155">
        <f>SUM(C66,C63,C9)</f>
        <v>52800</v>
      </c>
      <c r="D69" s="155">
        <f>SUM(D66,D63,D56,D9)</f>
        <v>52800</v>
      </c>
      <c r="E69" s="202"/>
    </row>
    <row r="73" spans="1:9" s="26" customFormat="1" ht="12.75"/>
    <row r="74" spans="1:9" s="26" customFormat="1" ht="12.75"/>
    <row r="75" spans="1:9" s="2" customFormat="1">
      <c r="A75" s="129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29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2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A6" sqref="A6"/>
    </sheetView>
  </sheetViews>
  <sheetFormatPr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39" t="s">
        <v>362</v>
      </c>
      <c r="B1" s="142"/>
      <c r="C1" s="293" t="s">
        <v>124</v>
      </c>
      <c r="D1" s="293"/>
    </row>
    <row r="2" spans="1:5">
      <c r="A2" s="139" t="s">
        <v>324</v>
      </c>
      <c r="B2" s="142"/>
      <c r="C2" s="288" t="str">
        <f>'ფორმა N1'!J1</f>
        <v>1/1/2011-1/1/2012</v>
      </c>
      <c r="D2" s="289"/>
    </row>
    <row r="3" spans="1:5">
      <c r="A3" s="142" t="s">
        <v>159</v>
      </c>
      <c r="B3" s="142"/>
      <c r="C3" s="141"/>
      <c r="D3" s="141"/>
    </row>
    <row r="4" spans="1:5">
      <c r="A4" s="139"/>
      <c r="B4" s="142"/>
      <c r="C4" s="141"/>
      <c r="D4" s="141"/>
    </row>
    <row r="5" spans="1:5">
      <c r="A5" s="143" t="str">
        <f>'ფორმა N2'!A4</f>
        <v>ანგარიშვალდებული პირის დასახელება:</v>
      </c>
      <c r="B5" s="143"/>
      <c r="C5" s="143"/>
      <c r="D5" s="142"/>
      <c r="E5" s="5"/>
    </row>
    <row r="6" spans="1:5">
      <c r="A6" s="225" t="s">
        <v>426</v>
      </c>
      <c r="B6" s="226"/>
      <c r="C6" s="226"/>
      <c r="D6" s="69"/>
      <c r="E6" s="5"/>
    </row>
    <row r="7" spans="1:5">
      <c r="A7" s="143"/>
      <c r="B7" s="143"/>
      <c r="C7" s="143"/>
      <c r="D7" s="142"/>
      <c r="E7" s="5"/>
    </row>
    <row r="8" spans="1:5" s="6" customFormat="1">
      <c r="A8" s="176"/>
      <c r="B8" s="176"/>
      <c r="C8" s="144"/>
      <c r="D8" s="144"/>
    </row>
    <row r="9" spans="1:5" s="6" customFormat="1" ht="31.5">
      <c r="A9" s="203" t="s">
        <v>67</v>
      </c>
      <c r="B9" s="145" t="s">
        <v>11</v>
      </c>
      <c r="C9" s="145" t="s">
        <v>10</v>
      </c>
      <c r="D9" s="145" t="s">
        <v>9</v>
      </c>
    </row>
    <row r="10" spans="1:5" s="7" customFormat="1">
      <c r="A10" s="13">
        <v>1</v>
      </c>
      <c r="B10" s="13" t="s">
        <v>122</v>
      </c>
      <c r="C10" s="148" t="s">
        <v>425</v>
      </c>
      <c r="D10" s="148" t="s">
        <v>425</v>
      </c>
    </row>
    <row r="11" spans="1:5" s="9" customFormat="1" ht="18.75">
      <c r="A11" s="14">
        <v>1.1000000000000001</v>
      </c>
      <c r="B11" s="14" t="s">
        <v>71</v>
      </c>
      <c r="C11" s="148" t="s">
        <v>425</v>
      </c>
      <c r="D11" s="148" t="s">
        <v>425</v>
      </c>
    </row>
    <row r="12" spans="1:5" s="9" customFormat="1" ht="18.75">
      <c r="A12" s="16" t="s">
        <v>30</v>
      </c>
      <c r="B12" s="16" t="s">
        <v>73</v>
      </c>
      <c r="C12" s="148" t="s">
        <v>425</v>
      </c>
      <c r="D12" s="148" t="s">
        <v>425</v>
      </c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48">
        <f>SUM(C15:C16)</f>
        <v>0</v>
      </c>
      <c r="D14" s="148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48">
        <f>SUM(C18:C19)</f>
        <v>0</v>
      </c>
      <c r="D17" s="148">
        <f>SUM(D18:D19)</f>
        <v>0</v>
      </c>
    </row>
    <row r="18" spans="1:9">
      <c r="A18" s="16" t="s">
        <v>52</v>
      </c>
      <c r="B18" s="16" t="s">
        <v>78</v>
      </c>
      <c r="C18" s="38"/>
      <c r="D18" s="39"/>
    </row>
    <row r="19" spans="1:9">
      <c r="A19" s="16" t="s">
        <v>53</v>
      </c>
      <c r="B19" s="16" t="s">
        <v>79</v>
      </c>
      <c r="C19" s="38"/>
      <c r="D19" s="39"/>
    </row>
    <row r="20" spans="1:9">
      <c r="A20" s="14">
        <v>1.4</v>
      </c>
      <c r="B20" s="14" t="s">
        <v>80</v>
      </c>
      <c r="C20" s="38"/>
      <c r="D20" s="39"/>
    </row>
    <row r="21" spans="1:9">
      <c r="A21" s="14">
        <v>1.5</v>
      </c>
      <c r="B21" s="14" t="s">
        <v>81</v>
      </c>
      <c r="C21" s="38"/>
      <c r="D21" s="39"/>
    </row>
    <row r="22" spans="1:9">
      <c r="A22" s="14">
        <v>1.6</v>
      </c>
      <c r="B22" s="14" t="s">
        <v>8</v>
      </c>
      <c r="C22" s="38"/>
      <c r="D22" s="39"/>
    </row>
    <row r="26" spans="1:9" s="26" customFormat="1" ht="12.75"/>
    <row r="27" spans="1:9" s="26" customFormat="1" ht="12.75"/>
    <row r="28" spans="1:9">
      <c r="A28" s="129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29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2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zoomScaleNormal="100" workbookViewId="0">
      <selection activeCell="A5" sqref="A5"/>
    </sheetView>
  </sheetViews>
  <sheetFormatPr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39" t="s">
        <v>247</v>
      </c>
      <c r="B1" s="227"/>
      <c r="C1" s="290" t="s">
        <v>124</v>
      </c>
      <c r="D1" s="290"/>
      <c r="E1" s="202"/>
    </row>
    <row r="2" spans="1:5">
      <c r="A2" s="142" t="s">
        <v>159</v>
      </c>
      <c r="B2" s="227"/>
      <c r="C2" s="288" t="str">
        <f>'ფორმა N1'!J1</f>
        <v>1/1/2011-1/1/2012</v>
      </c>
      <c r="D2" s="289"/>
      <c r="E2" s="202"/>
    </row>
    <row r="3" spans="1:5">
      <c r="A3" s="222"/>
      <c r="B3" s="227"/>
      <c r="C3" s="143"/>
      <c r="D3" s="143"/>
      <c r="E3" s="202"/>
    </row>
    <row r="4" spans="1:5">
      <c r="A4" s="142" t="str">
        <f>'ფორმა N2'!A4</f>
        <v>ანგარიშვალდებული პირის დასახელება:</v>
      </c>
      <c r="B4" s="142"/>
      <c r="C4" s="142"/>
      <c r="D4" s="142"/>
      <c r="E4" s="208"/>
    </row>
    <row r="5" spans="1:5">
      <c r="A5" s="225" t="s">
        <v>426</v>
      </c>
      <c r="B5" s="226"/>
      <c r="C5" s="226"/>
      <c r="D5" s="69"/>
      <c r="E5" s="208"/>
    </row>
    <row r="6" spans="1:5">
      <c r="A6" s="143"/>
      <c r="B6" s="142"/>
      <c r="C6" s="142"/>
      <c r="D6" s="142"/>
      <c r="E6" s="208"/>
    </row>
    <row r="7" spans="1:5">
      <c r="A7" s="221"/>
      <c r="B7" s="228"/>
      <c r="C7" s="229"/>
      <c r="D7" s="229"/>
      <c r="E7" s="202"/>
    </row>
    <row r="8" spans="1:5" ht="47.25">
      <c r="A8" s="230" t="s">
        <v>129</v>
      </c>
      <c r="B8" s="230" t="s">
        <v>213</v>
      </c>
      <c r="C8" s="230" t="s">
        <v>363</v>
      </c>
      <c r="D8" s="230" t="s">
        <v>295</v>
      </c>
      <c r="E8" s="202"/>
    </row>
    <row r="9" spans="1:5">
      <c r="A9" s="59"/>
      <c r="B9" s="60"/>
      <c r="C9" s="276"/>
      <c r="D9" s="276"/>
      <c r="E9" s="202"/>
    </row>
    <row r="10" spans="1:5">
      <c r="A10" s="61" t="s">
        <v>214</v>
      </c>
      <c r="B10" s="62"/>
      <c r="C10" s="231">
        <v>1796539</v>
      </c>
      <c r="D10" s="231">
        <v>5047897</v>
      </c>
      <c r="E10" s="202"/>
    </row>
    <row r="11" spans="1:5">
      <c r="A11" s="63" t="s">
        <v>215</v>
      </c>
      <c r="B11" s="64"/>
      <c r="C11" s="151">
        <v>193289</v>
      </c>
      <c r="D11" s="151">
        <v>812404</v>
      </c>
      <c r="E11" s="202"/>
    </row>
    <row r="12" spans="1:5">
      <c r="A12" s="67">
        <v>1110</v>
      </c>
      <c r="B12" s="66" t="s">
        <v>161</v>
      </c>
      <c r="C12" s="8">
        <v>3095</v>
      </c>
      <c r="D12" s="8">
        <v>784491</v>
      </c>
      <c r="E12" s="202"/>
    </row>
    <row r="13" spans="1:5">
      <c r="A13" s="67">
        <v>1120</v>
      </c>
      <c r="B13" s="66" t="s">
        <v>162</v>
      </c>
      <c r="C13" s="8"/>
      <c r="D13" s="8"/>
      <c r="E13" s="202"/>
    </row>
    <row r="14" spans="1:5">
      <c r="A14" s="67">
        <v>1211</v>
      </c>
      <c r="B14" s="66" t="s">
        <v>163</v>
      </c>
      <c r="C14" s="8">
        <v>178972</v>
      </c>
      <c r="D14" s="8">
        <v>15253</v>
      </c>
      <c r="E14" s="202"/>
    </row>
    <row r="15" spans="1:5">
      <c r="A15" s="67">
        <v>1212</v>
      </c>
      <c r="B15" s="66" t="s">
        <v>164</v>
      </c>
      <c r="C15" s="8">
        <v>2</v>
      </c>
      <c r="D15" s="8">
        <v>2</v>
      </c>
      <c r="E15" s="202"/>
    </row>
    <row r="16" spans="1:5">
      <c r="A16" s="67">
        <v>1213</v>
      </c>
      <c r="B16" s="66" t="s">
        <v>165</v>
      </c>
      <c r="C16" s="8"/>
      <c r="D16" s="8"/>
      <c r="E16" s="202"/>
    </row>
    <row r="17" spans="1:5">
      <c r="A17" s="67">
        <v>1214</v>
      </c>
      <c r="B17" s="66" t="s">
        <v>166</v>
      </c>
      <c r="C17" s="8"/>
      <c r="D17" s="8"/>
      <c r="E17" s="202"/>
    </row>
    <row r="18" spans="1:5">
      <c r="A18" s="67">
        <v>1215</v>
      </c>
      <c r="B18" s="66" t="s">
        <v>167</v>
      </c>
      <c r="C18" s="8"/>
      <c r="D18" s="8"/>
      <c r="E18" s="202"/>
    </row>
    <row r="19" spans="1:5">
      <c r="A19" s="67">
        <v>1300</v>
      </c>
      <c r="B19" s="66" t="s">
        <v>168</v>
      </c>
      <c r="C19" s="8"/>
      <c r="D19" s="8"/>
      <c r="E19" s="202"/>
    </row>
    <row r="20" spans="1:5">
      <c r="A20" s="67">
        <v>1410</v>
      </c>
      <c r="B20" s="66" t="s">
        <v>169</v>
      </c>
      <c r="C20" s="8"/>
      <c r="D20" s="8">
        <v>12657</v>
      </c>
      <c r="E20" s="202"/>
    </row>
    <row r="21" spans="1:5">
      <c r="A21" s="67">
        <v>1421</v>
      </c>
      <c r="B21" s="66" t="s">
        <v>170</v>
      </c>
      <c r="C21" s="8"/>
      <c r="D21" s="8"/>
      <c r="E21" s="202"/>
    </row>
    <row r="22" spans="1:5">
      <c r="A22" s="67">
        <v>1422</v>
      </c>
      <c r="B22" s="66" t="s">
        <v>171</v>
      </c>
      <c r="C22" s="8"/>
      <c r="D22" s="8"/>
      <c r="E22" s="202"/>
    </row>
    <row r="23" spans="1:5">
      <c r="A23" s="67">
        <v>1423</v>
      </c>
      <c r="B23" s="66" t="s">
        <v>172</v>
      </c>
      <c r="C23" s="8"/>
      <c r="D23" s="8"/>
      <c r="E23" s="202"/>
    </row>
    <row r="24" spans="1:5">
      <c r="A24" s="67">
        <v>1431</v>
      </c>
      <c r="B24" s="66" t="s">
        <v>173</v>
      </c>
      <c r="C24" s="8"/>
      <c r="D24" s="8"/>
      <c r="E24" s="202"/>
    </row>
    <row r="25" spans="1:5">
      <c r="A25" s="67">
        <v>1432</v>
      </c>
      <c r="B25" s="66" t="s">
        <v>174</v>
      </c>
      <c r="C25" s="8"/>
      <c r="D25" s="8"/>
      <c r="E25" s="202"/>
    </row>
    <row r="26" spans="1:5">
      <c r="A26" s="67">
        <v>1433</v>
      </c>
      <c r="B26" s="66" t="s">
        <v>175</v>
      </c>
      <c r="C26" s="8">
        <v>11220</v>
      </c>
      <c r="D26" s="8"/>
      <c r="E26" s="202"/>
    </row>
    <row r="27" spans="1:5">
      <c r="A27" s="67">
        <v>1441</v>
      </c>
      <c r="B27" s="66" t="s">
        <v>176</v>
      </c>
      <c r="C27" s="8"/>
      <c r="D27" s="8"/>
      <c r="E27" s="202"/>
    </row>
    <row r="28" spans="1:5">
      <c r="A28" s="67">
        <v>1442</v>
      </c>
      <c r="B28" s="66" t="s">
        <v>177</v>
      </c>
      <c r="C28" s="8"/>
      <c r="D28" s="8"/>
      <c r="E28" s="202"/>
    </row>
    <row r="29" spans="1:5">
      <c r="A29" s="67">
        <v>1443</v>
      </c>
      <c r="B29" s="66" t="s">
        <v>178</v>
      </c>
      <c r="C29" s="8"/>
      <c r="D29" s="8"/>
      <c r="E29" s="202"/>
    </row>
    <row r="30" spans="1:5">
      <c r="A30" s="67">
        <v>1444</v>
      </c>
      <c r="B30" s="66" t="s">
        <v>179</v>
      </c>
      <c r="C30" s="8"/>
      <c r="D30" s="8"/>
      <c r="E30" s="202"/>
    </row>
    <row r="31" spans="1:5">
      <c r="A31" s="67">
        <v>1445</v>
      </c>
      <c r="B31" s="66" t="s">
        <v>180</v>
      </c>
      <c r="C31" s="8"/>
      <c r="D31" s="8"/>
      <c r="E31" s="202"/>
    </row>
    <row r="32" spans="1:5">
      <c r="A32" s="67">
        <v>1446</v>
      </c>
      <c r="B32" s="66" t="s">
        <v>181</v>
      </c>
      <c r="C32" s="8"/>
      <c r="D32" s="8"/>
      <c r="E32" s="202"/>
    </row>
    <row r="33" spans="1:5">
      <c r="A33" s="35"/>
      <c r="E33" s="202"/>
    </row>
    <row r="34" spans="1:5">
      <c r="A34" s="68" t="s">
        <v>216</v>
      </c>
      <c r="B34" s="66"/>
      <c r="C34" s="151">
        <v>1603250</v>
      </c>
      <c r="D34" s="151">
        <v>4235493</v>
      </c>
      <c r="E34" s="202"/>
    </row>
    <row r="35" spans="1:5">
      <c r="A35" s="67">
        <v>2110</v>
      </c>
      <c r="B35" s="66" t="s">
        <v>113</v>
      </c>
      <c r="C35" s="8">
        <v>642129</v>
      </c>
      <c r="D35" s="8">
        <v>3296034</v>
      </c>
      <c r="E35" s="202"/>
    </row>
    <row r="36" spans="1:5">
      <c r="A36" s="67">
        <v>2120</v>
      </c>
      <c r="B36" s="66" t="s">
        <v>182</v>
      </c>
      <c r="C36" s="8">
        <v>760491</v>
      </c>
      <c r="D36" s="8">
        <v>742925</v>
      </c>
      <c r="E36" s="202"/>
    </row>
    <row r="37" spans="1:5">
      <c r="A37" s="67">
        <v>2130</v>
      </c>
      <c r="B37" s="66" t="s">
        <v>114</v>
      </c>
      <c r="C37" s="8">
        <v>200689</v>
      </c>
      <c r="D37" s="8">
        <v>196534</v>
      </c>
      <c r="E37" s="202"/>
    </row>
    <row r="38" spans="1:5">
      <c r="A38" s="67">
        <v>2140</v>
      </c>
      <c r="B38" s="66" t="s">
        <v>183</v>
      </c>
      <c r="C38" s="8"/>
      <c r="D38" s="8"/>
      <c r="E38" s="202"/>
    </row>
    <row r="39" spans="1:5">
      <c r="A39" s="67">
        <v>2150</v>
      </c>
      <c r="B39" s="66" t="s">
        <v>184</v>
      </c>
      <c r="C39" s="8"/>
      <c r="D39" s="8"/>
      <c r="E39" s="202"/>
    </row>
    <row r="40" spans="1:5">
      <c r="A40" s="67">
        <v>2220</v>
      </c>
      <c r="B40" s="66" t="s">
        <v>116</v>
      </c>
      <c r="C40" s="8"/>
      <c r="D40" s="8"/>
      <c r="E40" s="202"/>
    </row>
    <row r="41" spans="1:5">
      <c r="A41" s="67">
        <v>2300</v>
      </c>
      <c r="B41" s="66" t="s">
        <v>185</v>
      </c>
      <c r="C41" s="8"/>
      <c r="D41" s="8"/>
      <c r="E41" s="202"/>
    </row>
    <row r="42" spans="1:5">
      <c r="A42" s="67">
        <v>2400</v>
      </c>
      <c r="B42" s="66" t="s">
        <v>186</v>
      </c>
      <c r="C42" s="8"/>
      <c r="D42" s="8"/>
      <c r="E42" s="202"/>
    </row>
    <row r="43" spans="1:5">
      <c r="A43" s="36"/>
      <c r="E43" s="202"/>
    </row>
    <row r="44" spans="1:5">
      <c r="A44" s="65" t="s">
        <v>220</v>
      </c>
      <c r="B44" s="66"/>
      <c r="C44" s="151">
        <v>1796539</v>
      </c>
      <c r="D44" s="151">
        <v>5047897</v>
      </c>
      <c r="E44" s="202"/>
    </row>
    <row r="45" spans="1:5">
      <c r="A45" s="68" t="s">
        <v>217</v>
      </c>
      <c r="B45" s="66"/>
      <c r="C45" s="151">
        <v>264965</v>
      </c>
      <c r="D45" s="151"/>
      <c r="E45" s="202"/>
    </row>
    <row r="46" spans="1:5">
      <c r="A46" s="67">
        <v>3100</v>
      </c>
      <c r="B46" s="66" t="s">
        <v>187</v>
      </c>
      <c r="C46" s="8"/>
      <c r="D46" s="8"/>
      <c r="E46" s="202"/>
    </row>
    <row r="47" spans="1:5">
      <c r="A47" s="67">
        <v>3210</v>
      </c>
      <c r="B47" s="66" t="s">
        <v>188</v>
      </c>
      <c r="C47" s="151">
        <v>264965</v>
      </c>
      <c r="D47" s="8"/>
      <c r="E47" s="202"/>
    </row>
    <row r="48" spans="1:5">
      <c r="A48" s="67">
        <v>3221</v>
      </c>
      <c r="B48" s="66" t="s">
        <v>189</v>
      </c>
      <c r="C48" s="8"/>
      <c r="D48" s="8"/>
      <c r="E48" s="202"/>
    </row>
    <row r="49" spans="1:5">
      <c r="A49" s="67">
        <v>3222</v>
      </c>
      <c r="B49" s="66" t="s">
        <v>190</v>
      </c>
      <c r="C49" s="8"/>
      <c r="D49" s="8"/>
      <c r="E49" s="202"/>
    </row>
    <row r="50" spans="1:5">
      <c r="A50" s="67">
        <v>3223</v>
      </c>
      <c r="B50" s="66" t="s">
        <v>191</v>
      </c>
      <c r="C50" s="8"/>
      <c r="D50" s="8"/>
      <c r="E50" s="202"/>
    </row>
    <row r="51" spans="1:5">
      <c r="A51" s="67">
        <v>3224</v>
      </c>
      <c r="B51" s="66" t="s">
        <v>192</v>
      </c>
      <c r="C51" s="8"/>
      <c r="D51" s="8"/>
      <c r="E51" s="202"/>
    </row>
    <row r="52" spans="1:5">
      <c r="A52" s="67">
        <v>3231</v>
      </c>
      <c r="B52" s="66" t="s">
        <v>193</v>
      </c>
      <c r="C52" s="8"/>
      <c r="D52" s="8"/>
      <c r="E52" s="202"/>
    </row>
    <row r="53" spans="1:5">
      <c r="A53" s="67">
        <v>3232</v>
      </c>
      <c r="B53" s="66" t="s">
        <v>194</v>
      </c>
      <c r="C53" s="8"/>
      <c r="D53" s="8"/>
      <c r="E53" s="202"/>
    </row>
    <row r="54" spans="1:5">
      <c r="A54" s="67">
        <v>3234</v>
      </c>
      <c r="B54" s="66" t="s">
        <v>195</v>
      </c>
      <c r="C54" s="8"/>
      <c r="D54" s="8"/>
      <c r="E54" s="202"/>
    </row>
    <row r="55" spans="1:5" ht="31.5">
      <c r="A55" s="67">
        <v>3236</v>
      </c>
      <c r="B55" s="66" t="s">
        <v>212</v>
      </c>
      <c r="C55" s="8"/>
      <c r="D55" s="8"/>
      <c r="E55" s="202"/>
    </row>
    <row r="56" spans="1:5" ht="47.25">
      <c r="A56" s="67">
        <v>3237</v>
      </c>
      <c r="B56" s="66" t="s">
        <v>196</v>
      </c>
      <c r="C56" s="8"/>
      <c r="D56" s="8"/>
      <c r="E56" s="202"/>
    </row>
    <row r="57" spans="1:5">
      <c r="A57" s="67">
        <v>3241</v>
      </c>
      <c r="B57" s="66" t="s">
        <v>197</v>
      </c>
      <c r="C57" s="8"/>
      <c r="D57" s="8"/>
      <c r="E57" s="202"/>
    </row>
    <row r="58" spans="1:5">
      <c r="A58" s="67">
        <v>3242</v>
      </c>
      <c r="B58" s="66" t="s">
        <v>198</v>
      </c>
      <c r="C58" s="8"/>
      <c r="D58" s="8"/>
      <c r="E58" s="202"/>
    </row>
    <row r="59" spans="1:5">
      <c r="A59" s="67">
        <v>3243</v>
      </c>
      <c r="B59" s="66" t="s">
        <v>199</v>
      </c>
      <c r="C59" s="8"/>
      <c r="D59" s="8"/>
      <c r="E59" s="202"/>
    </row>
    <row r="60" spans="1:5">
      <c r="A60" s="67">
        <v>3245</v>
      </c>
      <c r="B60" s="66" t="s">
        <v>200</v>
      </c>
      <c r="C60" s="8"/>
      <c r="D60" s="8"/>
      <c r="E60" s="202"/>
    </row>
    <row r="61" spans="1:5">
      <c r="A61" s="67">
        <v>3246</v>
      </c>
      <c r="B61" s="66" t="s">
        <v>201</v>
      </c>
      <c r="C61" s="8"/>
      <c r="D61" s="8"/>
      <c r="E61" s="202"/>
    </row>
    <row r="62" spans="1:5">
      <c r="A62" s="36"/>
      <c r="E62" s="202"/>
    </row>
    <row r="63" spans="1:5">
      <c r="A63" s="37"/>
      <c r="E63" s="202"/>
    </row>
    <row r="64" spans="1:5">
      <c r="A64" s="68" t="s">
        <v>218</v>
      </c>
      <c r="B64" s="66"/>
      <c r="C64" s="151">
        <v>1531574</v>
      </c>
      <c r="D64" s="151">
        <v>5047897</v>
      </c>
      <c r="E64" s="202"/>
    </row>
    <row r="65" spans="1:5">
      <c r="A65" s="67">
        <v>5100</v>
      </c>
      <c r="B65" s="66" t="s">
        <v>293</v>
      </c>
      <c r="C65" s="151">
        <v>1531574</v>
      </c>
      <c r="D65" s="151">
        <v>5047897</v>
      </c>
      <c r="E65" s="202"/>
    </row>
    <row r="66" spans="1:5">
      <c r="A66" s="67">
        <v>5220</v>
      </c>
      <c r="B66" s="66" t="s">
        <v>202</v>
      </c>
      <c r="C66" s="8"/>
      <c r="D66" s="8"/>
      <c r="E66" s="202"/>
    </row>
    <row r="67" spans="1:5">
      <c r="A67" s="67">
        <v>5230</v>
      </c>
      <c r="B67" s="66" t="s">
        <v>332</v>
      </c>
      <c r="C67" s="8"/>
      <c r="D67" s="8"/>
      <c r="E67" s="202"/>
    </row>
    <row r="68" spans="1:5">
      <c r="A68" s="36"/>
      <c r="E68" s="202"/>
    </row>
    <row r="69" spans="1:5">
      <c r="A69" s="2"/>
      <c r="E69" s="202"/>
    </row>
    <row r="70" spans="1:5">
      <c r="A70" s="65" t="s">
        <v>219</v>
      </c>
      <c r="B70" s="66"/>
      <c r="C70" s="8"/>
      <c r="D70" s="8"/>
      <c r="E70" s="202"/>
    </row>
    <row r="71" spans="1:5" ht="31.5">
      <c r="A71" s="67">
        <v>1</v>
      </c>
      <c r="B71" s="66" t="s">
        <v>203</v>
      </c>
      <c r="C71" s="8"/>
      <c r="D71" s="8"/>
      <c r="E71" s="202"/>
    </row>
    <row r="72" spans="1:5">
      <c r="A72" s="67">
        <v>2</v>
      </c>
      <c r="B72" s="66" t="s">
        <v>204</v>
      </c>
      <c r="C72" s="8"/>
      <c r="D72" s="8"/>
      <c r="E72" s="202"/>
    </row>
    <row r="73" spans="1:5">
      <c r="A73" s="67">
        <v>3</v>
      </c>
      <c r="B73" s="66" t="s">
        <v>205</v>
      </c>
      <c r="C73" s="8"/>
      <c r="D73" s="8"/>
      <c r="E73" s="202"/>
    </row>
    <row r="74" spans="1:5">
      <c r="A74" s="67">
        <v>4</v>
      </c>
      <c r="B74" s="66" t="s">
        <v>206</v>
      </c>
      <c r="C74" s="8"/>
      <c r="D74" s="8"/>
      <c r="E74" s="202"/>
    </row>
    <row r="75" spans="1:5">
      <c r="A75" s="67">
        <v>5</v>
      </c>
      <c r="B75" s="66" t="s">
        <v>207</v>
      </c>
      <c r="C75" s="8"/>
      <c r="D75" s="8"/>
      <c r="E75" s="202"/>
    </row>
    <row r="76" spans="1:5">
      <c r="A76" s="67">
        <v>6</v>
      </c>
      <c r="B76" s="66" t="s">
        <v>208</v>
      </c>
      <c r="C76" s="8"/>
      <c r="D76" s="8"/>
      <c r="E76" s="202"/>
    </row>
    <row r="77" spans="1:5">
      <c r="A77" s="67">
        <v>7</v>
      </c>
      <c r="B77" s="66" t="s">
        <v>209</v>
      </c>
      <c r="C77" s="8"/>
      <c r="D77" s="8"/>
      <c r="E77" s="202"/>
    </row>
    <row r="78" spans="1:5">
      <c r="A78" s="67">
        <v>8</v>
      </c>
      <c r="B78" s="66" t="s">
        <v>210</v>
      </c>
      <c r="C78" s="8"/>
      <c r="D78" s="8"/>
      <c r="E78" s="202"/>
    </row>
    <row r="79" spans="1:5">
      <c r="A79" s="67">
        <v>9</v>
      </c>
      <c r="B79" s="66" t="s">
        <v>211</v>
      </c>
      <c r="C79" s="8"/>
      <c r="D79" s="8"/>
      <c r="E79" s="202"/>
    </row>
    <row r="83" spans="1:9">
      <c r="A83" s="2"/>
      <c r="B83" s="2"/>
    </row>
    <row r="84" spans="1:9">
      <c r="A84" s="129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29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2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A5" sqref="A5"/>
    </sheetView>
  </sheetViews>
  <sheetFormatPr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39" t="s">
        <v>313</v>
      </c>
      <c r="B1" s="142"/>
      <c r="C1" s="142"/>
      <c r="D1" s="142"/>
      <c r="E1" s="142"/>
      <c r="F1" s="142"/>
      <c r="G1" s="142"/>
      <c r="H1" s="142"/>
      <c r="I1" s="290" t="s">
        <v>124</v>
      </c>
      <c r="J1" s="290"/>
      <c r="K1" s="202"/>
    </row>
    <row r="2" spans="1:11">
      <c r="A2" s="142" t="s">
        <v>159</v>
      </c>
      <c r="B2" s="142"/>
      <c r="C2" s="142"/>
      <c r="D2" s="142"/>
      <c r="E2" s="142"/>
      <c r="F2" s="142"/>
      <c r="G2" s="142"/>
      <c r="H2" s="142"/>
      <c r="I2" s="288" t="s">
        <v>387</v>
      </c>
      <c r="J2" s="289"/>
      <c r="K2" s="202"/>
    </row>
    <row r="3" spans="1:11">
      <c r="A3" s="142"/>
      <c r="B3" s="142"/>
      <c r="C3" s="142"/>
      <c r="D3" s="142"/>
      <c r="E3" s="142"/>
      <c r="F3" s="142"/>
      <c r="G3" s="142"/>
      <c r="H3" s="142"/>
      <c r="I3" s="141"/>
      <c r="J3" s="141"/>
      <c r="K3" s="202"/>
    </row>
    <row r="4" spans="1:11">
      <c r="A4" s="142" t="str">
        <f>'ფორმა N2'!A4</f>
        <v>ანგარიშვალდებული პირის დასახელება:</v>
      </c>
      <c r="B4" s="142"/>
      <c r="C4" s="142"/>
      <c r="D4" s="142"/>
      <c r="E4" s="142"/>
      <c r="F4" s="232"/>
      <c r="G4" s="142"/>
      <c r="H4" s="142"/>
      <c r="I4" s="142"/>
      <c r="J4" s="142"/>
      <c r="K4" s="202"/>
    </row>
    <row r="5" spans="1:11">
      <c r="A5" s="225" t="s">
        <v>426</v>
      </c>
      <c r="B5" s="226"/>
      <c r="C5" s="226"/>
      <c r="D5" s="226"/>
      <c r="E5" s="69"/>
      <c r="F5" s="238"/>
      <c r="G5" s="69"/>
      <c r="H5" s="69"/>
      <c r="I5" s="69"/>
      <c r="J5" s="69"/>
      <c r="K5" s="202"/>
    </row>
    <row r="6" spans="1:11">
      <c r="A6" s="143"/>
      <c r="B6" s="143"/>
      <c r="C6" s="142"/>
      <c r="D6" s="142"/>
      <c r="E6" s="142"/>
      <c r="F6" s="232"/>
      <c r="G6" s="142"/>
      <c r="H6" s="142"/>
      <c r="I6" s="142"/>
      <c r="J6" s="142"/>
      <c r="K6" s="202"/>
    </row>
    <row r="7" spans="1:11">
      <c r="A7" s="233"/>
      <c r="B7" s="229"/>
      <c r="C7" s="229"/>
      <c r="D7" s="229"/>
      <c r="E7" s="229"/>
      <c r="F7" s="229"/>
      <c r="G7" s="229"/>
      <c r="H7" s="229"/>
      <c r="I7" s="229"/>
      <c r="J7" s="229"/>
      <c r="K7" s="202"/>
    </row>
    <row r="8" spans="1:11" s="30" customFormat="1" ht="63">
      <c r="A8" s="235" t="s">
        <v>67</v>
      </c>
      <c r="B8" s="235" t="s">
        <v>126</v>
      </c>
      <c r="C8" s="236" t="s">
        <v>129</v>
      </c>
      <c r="D8" s="236" t="s">
        <v>316</v>
      </c>
      <c r="E8" s="236" t="s">
        <v>128</v>
      </c>
      <c r="F8" s="234" t="s">
        <v>294</v>
      </c>
      <c r="G8" s="234" t="s">
        <v>348</v>
      </c>
      <c r="H8" s="234" t="s">
        <v>349</v>
      </c>
      <c r="I8" s="234" t="s">
        <v>295</v>
      </c>
      <c r="J8" s="237" t="s">
        <v>130</v>
      </c>
      <c r="K8" s="202"/>
    </row>
    <row r="9" spans="1:11" s="30" customFormat="1">
      <c r="A9" s="280">
        <v>1</v>
      </c>
      <c r="B9" s="280">
        <v>2</v>
      </c>
      <c r="C9" s="281">
        <v>3</v>
      </c>
      <c r="D9" s="281">
        <v>4</v>
      </c>
      <c r="E9" s="281">
        <v>5</v>
      </c>
      <c r="F9" s="281">
        <v>6</v>
      </c>
      <c r="G9" s="281">
        <v>7</v>
      </c>
      <c r="H9" s="281">
        <v>8</v>
      </c>
      <c r="I9" s="281">
        <v>9</v>
      </c>
      <c r="J9" s="281">
        <v>10</v>
      </c>
      <c r="K9" s="202"/>
    </row>
    <row r="10" spans="1:11" s="30" customFormat="1" ht="18">
      <c r="A10" s="277">
        <v>1</v>
      </c>
      <c r="B10" s="85"/>
      <c r="C10" s="278"/>
      <c r="D10" s="279"/>
      <c r="E10" s="264"/>
      <c r="F10" s="31"/>
      <c r="G10" s="31"/>
      <c r="H10" s="31"/>
      <c r="I10" s="31"/>
      <c r="J10" s="31"/>
      <c r="K10" s="202"/>
    </row>
    <row r="11" spans="1:11" s="30" customFormat="1" ht="18">
      <c r="A11" s="177">
        <v>2</v>
      </c>
      <c r="B11" s="95"/>
      <c r="C11" s="181"/>
      <c r="D11" s="178"/>
      <c r="E11" s="264"/>
      <c r="F11" s="31"/>
      <c r="G11" s="31"/>
      <c r="H11" s="31"/>
      <c r="I11" s="31"/>
      <c r="J11" s="31"/>
      <c r="K11" s="202"/>
    </row>
    <row r="12" spans="1:11" s="30" customFormat="1" ht="18">
      <c r="A12" s="177">
        <v>3</v>
      </c>
      <c r="B12" s="95"/>
      <c r="C12" s="181"/>
      <c r="D12" s="178"/>
      <c r="E12" s="264"/>
      <c r="F12" s="31"/>
      <c r="G12" s="31"/>
      <c r="H12" s="31"/>
      <c r="I12" s="31"/>
      <c r="J12" s="31"/>
      <c r="K12" s="202"/>
    </row>
    <row r="13" spans="1:11" s="30" customFormat="1" ht="18">
      <c r="A13" s="177">
        <v>4</v>
      </c>
      <c r="B13" s="95"/>
      <c r="C13" s="181"/>
      <c r="D13" s="178"/>
      <c r="E13" s="264"/>
      <c r="F13" s="31"/>
      <c r="G13" s="31"/>
      <c r="H13" s="31"/>
      <c r="I13" s="31"/>
      <c r="J13" s="31"/>
      <c r="K13" s="202"/>
    </row>
    <row r="14" spans="1:11" s="30" customFormat="1" ht="18">
      <c r="A14" s="177">
        <v>5</v>
      </c>
      <c r="B14" s="95"/>
      <c r="C14" s="181"/>
      <c r="D14" s="179"/>
      <c r="E14" s="264"/>
      <c r="F14" s="73"/>
      <c r="G14" s="73"/>
      <c r="H14" s="73"/>
      <c r="I14" s="73"/>
      <c r="J14" s="73"/>
      <c r="K14" s="202"/>
    </row>
    <row r="15" spans="1:11" s="30" customFormat="1" ht="18">
      <c r="A15" s="177">
        <v>6</v>
      </c>
      <c r="B15" s="95"/>
      <c r="C15" s="181"/>
      <c r="D15" s="179"/>
      <c r="E15" s="264"/>
      <c r="F15" s="73"/>
      <c r="G15" s="73"/>
      <c r="H15" s="73"/>
      <c r="I15" s="73"/>
      <c r="J15" s="73"/>
      <c r="K15" s="202"/>
    </row>
    <row r="16" spans="1:11" s="30" customFormat="1" ht="18">
      <c r="A16" s="177">
        <v>7</v>
      </c>
      <c r="B16" s="95"/>
      <c r="C16" s="181"/>
      <c r="D16" s="179"/>
      <c r="E16" s="264"/>
      <c r="F16" s="73"/>
      <c r="G16" s="73"/>
      <c r="H16" s="73"/>
      <c r="I16" s="73"/>
      <c r="J16" s="73"/>
      <c r="K16" s="202"/>
    </row>
    <row r="17" spans="1:11" s="30" customFormat="1" ht="18">
      <c r="A17" s="177">
        <v>8</v>
      </c>
      <c r="B17" s="95"/>
      <c r="C17" s="181"/>
      <c r="D17" s="179"/>
      <c r="E17" s="264"/>
      <c r="F17" s="73"/>
      <c r="G17" s="73"/>
      <c r="H17" s="73"/>
      <c r="I17" s="73"/>
      <c r="J17" s="73"/>
      <c r="K17" s="202"/>
    </row>
    <row r="18" spans="1:11" s="30" customFormat="1" ht="18">
      <c r="A18" s="177">
        <v>9</v>
      </c>
      <c r="B18" s="95"/>
      <c r="C18" s="181"/>
      <c r="D18" s="180"/>
      <c r="E18" s="264"/>
      <c r="F18" s="32"/>
      <c r="G18" s="32"/>
      <c r="H18" s="32"/>
      <c r="I18" s="32"/>
      <c r="J18" s="32"/>
      <c r="K18" s="202"/>
    </row>
    <row r="19" spans="1:11" s="30" customFormat="1" ht="18">
      <c r="A19" s="177">
        <v>10</v>
      </c>
      <c r="B19" s="95"/>
      <c r="C19" s="181"/>
      <c r="D19" s="180"/>
      <c r="E19" s="264"/>
      <c r="F19" s="32"/>
      <c r="G19" s="32"/>
      <c r="H19" s="32"/>
      <c r="I19" s="32"/>
      <c r="J19" s="32"/>
      <c r="K19" s="202"/>
    </row>
    <row r="20" spans="1:11" ht="18">
      <c r="A20" s="177" t="s">
        <v>330</v>
      </c>
      <c r="B20" s="95"/>
      <c r="C20" s="181"/>
      <c r="D20" s="180"/>
      <c r="E20" s="264"/>
      <c r="F20" s="32"/>
      <c r="G20" s="32"/>
      <c r="H20" s="32"/>
      <c r="I20" s="32"/>
      <c r="J20" s="32"/>
    </row>
    <row r="24" spans="1:11">
      <c r="B24" s="131" t="s">
        <v>121</v>
      </c>
      <c r="F24" s="5"/>
    </row>
    <row r="25" spans="1:11">
      <c r="F25"/>
      <c r="G25"/>
      <c r="H25"/>
      <c r="I25"/>
      <c r="J25"/>
    </row>
    <row r="26" spans="1:11">
      <c r="C26" s="130"/>
      <c r="D26" s="12"/>
      <c r="F26" s="130"/>
      <c r="G26" s="133"/>
      <c r="H26"/>
      <c r="I26"/>
      <c r="J26"/>
    </row>
    <row r="27" spans="1:11">
      <c r="A27"/>
      <c r="C27" s="129" t="s">
        <v>308</v>
      </c>
      <c r="D27" s="129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2" t="s">
        <v>156</v>
      </c>
      <c r="D29" s="122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zoomScaleNormal="100" workbookViewId="0">
      <selection activeCell="F19" sqref="F19"/>
    </sheetView>
  </sheetViews>
  <sheetFormatPr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43" t="s">
        <v>364</v>
      </c>
      <c r="B1" s="244"/>
      <c r="C1" s="244"/>
      <c r="D1" s="244"/>
      <c r="E1" s="244"/>
      <c r="F1" s="144"/>
      <c r="G1" s="144"/>
      <c r="H1" s="144"/>
      <c r="I1" s="293" t="s">
        <v>124</v>
      </c>
      <c r="J1" s="293"/>
      <c r="K1" s="250"/>
    </row>
    <row r="2" spans="1:11" s="26" customFormat="1" ht="15.75">
      <c r="A2" s="202" t="s">
        <v>159</v>
      </c>
      <c r="B2" s="244"/>
      <c r="C2" s="244"/>
      <c r="D2" s="244"/>
      <c r="E2" s="244"/>
      <c r="F2" s="245"/>
      <c r="G2" s="246"/>
      <c r="H2" s="246"/>
      <c r="I2" s="288" t="str">
        <f>'ფორმა N1'!J1</f>
        <v>1/1/2011-1/1/2012</v>
      </c>
      <c r="J2" s="289"/>
      <c r="K2" s="250"/>
    </row>
    <row r="3" spans="1:11" s="26" customFormat="1" ht="15.75">
      <c r="A3" s="244"/>
      <c r="B3" s="244"/>
      <c r="C3" s="244"/>
      <c r="D3" s="244"/>
      <c r="E3" s="244"/>
      <c r="F3" s="245"/>
      <c r="G3" s="246"/>
      <c r="H3" s="246"/>
      <c r="I3" s="247"/>
      <c r="J3" s="141"/>
      <c r="K3" s="250"/>
    </row>
    <row r="4" spans="1:11" s="2" customFormat="1" ht="15.75">
      <c r="A4" s="142" t="str">
        <f>'ფორმა N2'!A4</f>
        <v>ანგარიშვალდებული პირის დასახელება:</v>
      </c>
      <c r="B4" s="142"/>
      <c r="C4" s="142"/>
      <c r="D4" s="142"/>
      <c r="E4" s="142"/>
      <c r="F4" s="143"/>
      <c r="G4" s="143"/>
      <c r="H4" s="143"/>
      <c r="I4" s="232"/>
      <c r="J4" s="142"/>
      <c r="K4" s="202"/>
    </row>
    <row r="5" spans="1:11" s="2" customFormat="1" ht="15.75">
      <c r="A5" s="225" t="s">
        <v>426</v>
      </c>
      <c r="B5" s="226"/>
      <c r="C5" s="226"/>
      <c r="D5" s="226"/>
      <c r="E5" s="226"/>
      <c r="F5" s="69"/>
      <c r="G5" s="69"/>
      <c r="H5" s="69"/>
      <c r="I5" s="238"/>
      <c r="J5" s="69"/>
      <c r="K5" s="202"/>
    </row>
    <row r="6" spans="1:11" s="26" customFormat="1" ht="13.5">
      <c r="A6" s="248"/>
      <c r="B6" s="249"/>
      <c r="C6" s="249"/>
      <c r="D6" s="244"/>
      <c r="E6" s="244"/>
      <c r="F6" s="244"/>
      <c r="G6" s="244"/>
      <c r="H6" s="244"/>
      <c r="I6" s="244"/>
      <c r="J6" s="244"/>
      <c r="K6" s="250"/>
    </row>
    <row r="7" spans="1:11" ht="94.5">
      <c r="A7" s="239"/>
      <c r="B7" s="294" t="s">
        <v>243</v>
      </c>
      <c r="C7" s="294"/>
      <c r="D7" s="294" t="s">
        <v>346</v>
      </c>
      <c r="E7" s="294"/>
      <c r="F7" s="294" t="s">
        <v>347</v>
      </c>
      <c r="G7" s="294"/>
      <c r="H7" s="263" t="s">
        <v>331</v>
      </c>
      <c r="I7" s="294" t="s">
        <v>246</v>
      </c>
      <c r="J7" s="294"/>
      <c r="K7" s="251"/>
    </row>
    <row r="8" spans="1:11" ht="31.5">
      <c r="A8" s="240" t="s">
        <v>131</v>
      </c>
      <c r="B8" s="241" t="s">
        <v>245</v>
      </c>
      <c r="C8" s="242" t="s">
        <v>244</v>
      </c>
      <c r="D8" s="241" t="s">
        <v>245</v>
      </c>
      <c r="E8" s="242" t="s">
        <v>244</v>
      </c>
      <c r="F8" s="241" t="s">
        <v>245</v>
      </c>
      <c r="G8" s="242" t="s">
        <v>244</v>
      </c>
      <c r="H8" s="242" t="s">
        <v>244</v>
      </c>
      <c r="I8" s="241" t="s">
        <v>245</v>
      </c>
      <c r="J8" s="242" t="s">
        <v>244</v>
      </c>
      <c r="K8" s="251"/>
    </row>
    <row r="9" spans="1:11" ht="15.75">
      <c r="A9" s="70" t="s">
        <v>132</v>
      </c>
      <c r="B9" s="148">
        <f>SUM(B10,B14,B17)</f>
        <v>0</v>
      </c>
      <c r="C9" s="148">
        <f>SUM(C10,C14,C17)</f>
        <v>0</v>
      </c>
      <c r="D9" s="148">
        <f t="shared" ref="D9:J9" si="0">SUM(D10,D14,D17)</f>
        <v>0</v>
      </c>
      <c r="E9" s="148">
        <f>SUM(E10,E14,E17)</f>
        <v>0</v>
      </c>
      <c r="F9" s="148">
        <f t="shared" si="0"/>
        <v>0</v>
      </c>
      <c r="G9" s="148">
        <f>SUM(G10,G14,G17)</f>
        <v>0</v>
      </c>
      <c r="H9" s="148">
        <f>SUM(H10,H14,H17)</f>
        <v>0</v>
      </c>
      <c r="I9" s="148">
        <f>SUM(I10,I14,I17)</f>
        <v>0</v>
      </c>
      <c r="J9" s="148">
        <f t="shared" si="0"/>
        <v>0</v>
      </c>
      <c r="K9" s="251"/>
    </row>
    <row r="10" spans="1:11" ht="15.75">
      <c r="A10" s="71" t="s">
        <v>133</v>
      </c>
      <c r="B10" s="239">
        <f>SUM(B11:B13)</f>
        <v>0</v>
      </c>
      <c r="C10" s="239">
        <f>SUM(C11:C13)</f>
        <v>0</v>
      </c>
      <c r="D10" s="239">
        <f t="shared" ref="D10:J10" si="1">SUM(D11:D13)</f>
        <v>0</v>
      </c>
      <c r="E10" s="239">
        <f>SUM(E11:E13)</f>
        <v>0</v>
      </c>
      <c r="F10" s="239">
        <f t="shared" si="1"/>
        <v>0</v>
      </c>
      <c r="G10" s="239">
        <f>SUM(G11:G13)</f>
        <v>0</v>
      </c>
      <c r="H10" s="239">
        <f>SUM(H11:H13)</f>
        <v>0</v>
      </c>
      <c r="I10" s="239">
        <f>SUM(I11:I13)</f>
        <v>0</v>
      </c>
      <c r="J10" s="239">
        <f t="shared" si="1"/>
        <v>0</v>
      </c>
      <c r="K10" s="251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1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1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1"/>
    </row>
    <row r="14" spans="1:11" ht="15.75">
      <c r="A14" s="71" t="s">
        <v>137</v>
      </c>
      <c r="B14" s="239">
        <f>SUM(B15:B16)</f>
        <v>0</v>
      </c>
      <c r="C14" s="239">
        <f>SUM(C15:C16)</f>
        <v>0</v>
      </c>
      <c r="D14" s="239">
        <f t="shared" ref="D14:J14" si="2">SUM(D15:D16)</f>
        <v>0</v>
      </c>
      <c r="E14" s="239">
        <f>SUM(E15:E16)</f>
        <v>0</v>
      </c>
      <c r="F14" s="239">
        <f t="shared" si="2"/>
        <v>0</v>
      </c>
      <c r="G14" s="239">
        <f>SUM(G15:G16)</f>
        <v>0</v>
      </c>
      <c r="H14" s="239"/>
      <c r="I14" s="239">
        <f>SUM(I15:I16)</f>
        <v>0</v>
      </c>
      <c r="J14" s="239">
        <f t="shared" si="2"/>
        <v>0</v>
      </c>
      <c r="K14" s="251"/>
    </row>
    <row r="15" spans="1:11" ht="15.75">
      <c r="A15" s="71" t="s">
        <v>138</v>
      </c>
      <c r="B15" s="29"/>
      <c r="C15" s="29"/>
      <c r="D15" s="29"/>
      <c r="E15" s="29"/>
      <c r="F15" s="29"/>
      <c r="G15" s="29"/>
      <c r="H15" s="29"/>
      <c r="I15" s="29"/>
      <c r="J15" s="29"/>
      <c r="K15" s="251"/>
    </row>
    <row r="16" spans="1:11" ht="15.75">
      <c r="A16" s="71" t="s">
        <v>139</v>
      </c>
      <c r="B16" s="29"/>
      <c r="C16" s="29"/>
      <c r="D16" s="29"/>
      <c r="E16" s="29"/>
      <c r="F16" s="29"/>
      <c r="G16" s="29"/>
      <c r="H16" s="29"/>
      <c r="I16" s="29"/>
      <c r="J16" s="29"/>
      <c r="K16" s="251"/>
    </row>
    <row r="17" spans="1:11" ht="15.75">
      <c r="A17" s="71" t="s">
        <v>140</v>
      </c>
      <c r="B17" s="239">
        <f>SUM(B18:B19,B22,B23)</f>
        <v>0</v>
      </c>
      <c r="C17" s="239">
        <f>SUM(C18:C19,C22,C23)</f>
        <v>0</v>
      </c>
      <c r="D17" s="239">
        <f t="shared" ref="D17:J17" si="3">SUM(D18:D19,D22,D23)</f>
        <v>0</v>
      </c>
      <c r="E17" s="239">
        <f>SUM(E18:E19,E22,E23)</f>
        <v>0</v>
      </c>
      <c r="F17" s="239">
        <f t="shared" si="3"/>
        <v>0</v>
      </c>
      <c r="G17" s="239">
        <f>SUM(G18:G19,G22,G23)</f>
        <v>0</v>
      </c>
      <c r="H17" s="239"/>
      <c r="I17" s="239">
        <f>SUM(I18:I19,I22,I23)</f>
        <v>0</v>
      </c>
      <c r="J17" s="239">
        <f t="shared" si="3"/>
        <v>0</v>
      </c>
      <c r="K17" s="251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1"/>
    </row>
    <row r="19" spans="1:11" ht="15.75">
      <c r="A19" s="71" t="s">
        <v>142</v>
      </c>
      <c r="B19" s="239">
        <f>SUM(B20:B21)</f>
        <v>0</v>
      </c>
      <c r="C19" s="239">
        <f>SUM(C20:C21)</f>
        <v>0</v>
      </c>
      <c r="D19" s="239">
        <f t="shared" ref="D19:J19" si="4">SUM(D20:D21)</f>
        <v>0</v>
      </c>
      <c r="E19" s="239">
        <f>SUM(E20:E21)</f>
        <v>0</v>
      </c>
      <c r="F19" s="239">
        <f t="shared" si="4"/>
        <v>0</v>
      </c>
      <c r="G19" s="239">
        <f>SUM(G20:G21)</f>
        <v>0</v>
      </c>
      <c r="H19" s="239"/>
      <c r="I19" s="239">
        <f>SUM(I20:I21)</f>
        <v>0</v>
      </c>
      <c r="J19" s="239">
        <f t="shared" si="4"/>
        <v>0</v>
      </c>
      <c r="K19" s="251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1"/>
    </row>
    <row r="21" spans="1:11" ht="15.75">
      <c r="A21" s="71" t="s">
        <v>144</v>
      </c>
      <c r="B21" s="29"/>
      <c r="C21" s="29"/>
      <c r="D21" s="29"/>
      <c r="E21" s="29"/>
      <c r="F21" s="29"/>
      <c r="G21" s="29"/>
      <c r="H21" s="29"/>
      <c r="I21" s="29"/>
      <c r="J21" s="29"/>
      <c r="K21" s="251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1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1"/>
    </row>
    <row r="24" spans="1:11" ht="15.75">
      <c r="A24" s="70" t="s">
        <v>147</v>
      </c>
      <c r="B24" s="148">
        <f>SUM(B25:B31)</f>
        <v>0</v>
      </c>
      <c r="C24" s="148">
        <f t="shared" ref="C24:J24" si="5">SUM(C25:C31)</f>
        <v>0</v>
      </c>
      <c r="D24" s="148">
        <f t="shared" si="5"/>
        <v>0</v>
      </c>
      <c r="E24" s="148">
        <f t="shared" si="5"/>
        <v>0</v>
      </c>
      <c r="F24" s="148">
        <f t="shared" si="5"/>
        <v>0</v>
      </c>
      <c r="G24" s="148">
        <f t="shared" si="5"/>
        <v>0</v>
      </c>
      <c r="H24" s="148"/>
      <c r="I24" s="148">
        <f t="shared" si="5"/>
        <v>0</v>
      </c>
      <c r="J24" s="148">
        <f t="shared" si="5"/>
        <v>0</v>
      </c>
      <c r="K24" s="251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1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1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1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1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1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1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/>
      <c r="K31" s="251"/>
    </row>
    <row r="32" spans="1:11" ht="15.75">
      <c r="A32" s="70" t="s">
        <v>148</v>
      </c>
      <c r="B32" s="148">
        <f>SUM(B33:B35)</f>
        <v>0</v>
      </c>
      <c r="C32" s="148">
        <f>SUM(C33:C35)</f>
        <v>0</v>
      </c>
      <c r="D32" s="148">
        <f t="shared" ref="D32:J32" si="6">SUM(D33:D35)</f>
        <v>0</v>
      </c>
      <c r="E32" s="148">
        <f>SUM(E33:E35)</f>
        <v>0</v>
      </c>
      <c r="F32" s="148">
        <f t="shared" si="6"/>
        <v>0</v>
      </c>
      <c r="G32" s="148">
        <f>SUM(G33:G35)</f>
        <v>0</v>
      </c>
      <c r="H32" s="148"/>
      <c r="I32" s="148">
        <f>SUM(I33:I35)</f>
        <v>0</v>
      </c>
      <c r="J32" s="148">
        <f t="shared" si="6"/>
        <v>0</v>
      </c>
      <c r="K32" s="251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1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1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1"/>
    </row>
    <row r="36" spans="1:11" ht="15.75">
      <c r="A36" s="70" t="s">
        <v>149</v>
      </c>
      <c r="B36" s="148">
        <f>SUM(B37:B39,B42)</f>
        <v>0</v>
      </c>
      <c r="C36" s="148">
        <f>SUM(C37:C39,C42)</f>
        <v>0</v>
      </c>
      <c r="D36" s="148">
        <f t="shared" ref="D36:J36" si="7">SUM(D37:D39,D42)</f>
        <v>0</v>
      </c>
      <c r="E36" s="148">
        <f>SUM(E37:E39,E42)</f>
        <v>0</v>
      </c>
      <c r="F36" s="148">
        <f t="shared" si="7"/>
        <v>0</v>
      </c>
      <c r="G36" s="148">
        <f>SUM(G37:G39,G42)</f>
        <v>0</v>
      </c>
      <c r="H36" s="148"/>
      <c r="I36" s="148">
        <f>SUM(I37:I39,I42)</f>
        <v>0</v>
      </c>
      <c r="J36" s="148">
        <f t="shared" si="7"/>
        <v>0</v>
      </c>
      <c r="K36" s="251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1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1"/>
    </row>
    <row r="39" spans="1:11" ht="15.75">
      <c r="A39" s="71" t="s">
        <v>152</v>
      </c>
      <c r="B39" s="239">
        <f>SUM(B40:B41)</f>
        <v>0</v>
      </c>
      <c r="C39" s="239">
        <f>SUM(C40:C41)</f>
        <v>0</v>
      </c>
      <c r="D39" s="239">
        <f t="shared" ref="D39:J39" si="8">SUM(D40:D41)</f>
        <v>0</v>
      </c>
      <c r="E39" s="239">
        <f>SUM(E40:E41)</f>
        <v>0</v>
      </c>
      <c r="F39" s="239">
        <f t="shared" si="8"/>
        <v>0</v>
      </c>
      <c r="G39" s="239">
        <f>SUM(G40:G41)</f>
        <v>0</v>
      </c>
      <c r="H39" s="239"/>
      <c r="I39" s="239">
        <f>SUM(I40:I41)</f>
        <v>0</v>
      </c>
      <c r="J39" s="239">
        <f t="shared" si="8"/>
        <v>0</v>
      </c>
      <c r="K39" s="251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1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1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1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1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0"/>
      <c r="G48" s="130"/>
      <c r="H48" s="133"/>
      <c r="I48"/>
      <c r="J48"/>
    </row>
    <row r="49" spans="1:10" s="2" customFormat="1" ht="15.75">
      <c r="A49"/>
      <c r="C49" s="129" t="s">
        <v>308</v>
      </c>
      <c r="G49" s="12" t="s">
        <v>314</v>
      </c>
      <c r="H49" s="132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2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Urushadze</cp:lastModifiedBy>
  <cp:lastPrinted>2012-01-23T09:24:23Z</cp:lastPrinted>
  <dcterms:created xsi:type="dcterms:W3CDTF">2011-12-27T13:20:18Z</dcterms:created>
  <dcterms:modified xsi:type="dcterms:W3CDTF">2012-02-13T16:06:34Z</dcterms:modified>
</cp:coreProperties>
</file>